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10"/>
  </bookViews>
  <sheets>
    <sheet name="modList14_1" sheetId="1" state="hidden" r:id="rId1"/>
    <sheet name="modProv" sheetId="2" state="hidden" r:id="rId2"/>
    <sheet name="Инструкция" sheetId="3" r:id="rId3"/>
    <sheet name="Лог обновления" sheetId="4" state="hidden" r:id="rId4"/>
    <sheet name="Титульный" sheetId="5" r:id="rId5"/>
    <sheet name="Территории" sheetId="6" r:id="rId6"/>
    <sheet name="Перечень тарифов" sheetId="7" r:id="rId7"/>
    <sheet name="Форма 1.0.1 | Форма 3.11" sheetId="8" r:id="rId8"/>
    <sheet name="Форма 3.11" sheetId="9" r:id="rId9"/>
    <sheet name="Форма 1.0.1 | Форма 3.12.1" sheetId="10" r:id="rId10"/>
    <sheet name="Форма 3.12.1" sheetId="11" r:id="rId11"/>
    <sheet name="Форма 1.0.1 | Т-ВО" sheetId="12" r:id="rId12"/>
    <sheet name="Форма 3.12.2 | Т-ВО" sheetId="13" r:id="rId13"/>
    <sheet name="Форма 1.0.1 | Т-транс" sheetId="14" r:id="rId14"/>
    <sheet name="Форма 3.12.2 | Т-транс" sheetId="15" r:id="rId15"/>
    <sheet name="Форма 1.0.1 | Т-подкл(инд)" sheetId="16" state="hidden" r:id="rId16"/>
    <sheet name="Форма 3.12.3 | Т-подкл(инд)" sheetId="17" state="hidden" r:id="rId17"/>
    <sheet name="Форма 1.0.1 | Т-подкл" sheetId="18" state="hidden" r:id="rId18"/>
    <sheet name="Форма 3.12.3 | Т-подкл" sheetId="19" state="hidden" r:id="rId19"/>
    <sheet name="Форма 1.0.2" sheetId="20" state="hidden" r:id="rId20"/>
    <sheet name="Сведения об изменении" sheetId="21" r:id="rId21"/>
    <sheet name="Комментарии" sheetId="22" r:id="rId22"/>
    <sheet name="Проверка" sheetId="23" r:id="rId23"/>
    <sheet name="modListTempFilter" sheetId="24" state="hidden" r:id="rId24"/>
    <sheet name="modCheckCyan" sheetId="25" state="hidden" r:id="rId25"/>
    <sheet name="REESTR_LINK" sheetId="26" state="hidden" r:id="rId26"/>
    <sheet name="REESTR_DS" sheetId="27" state="hidden" r:id="rId27"/>
    <sheet name="modHTTP" sheetId="28" state="hidden" r:id="rId28"/>
    <sheet name="modfrmRezimChoose" sheetId="29" state="hidden" r:id="rId29"/>
    <sheet name="modSheetMain" sheetId="30" state="hidden" r:id="rId30"/>
    <sheet name="REESTR_VT" sheetId="31" state="hidden" r:id="rId31"/>
    <sheet name="REESTR_VED" sheetId="32" state="hidden" r:id="rId32"/>
    <sheet name="modfrmReestrObj" sheetId="33" state="hidden" r:id="rId33"/>
    <sheet name="AllSheetsInThisWorkbook" sheetId="34" state="hidden" r:id="rId34"/>
    <sheet name="et_union_vert" sheetId="35" state="hidden" r:id="rId35"/>
    <sheet name="modInstruction" sheetId="36" state="hidden" r:id="rId36"/>
    <sheet name="modRegion" sheetId="37" state="hidden" r:id="rId37"/>
    <sheet name="modReestr" sheetId="38" state="hidden" r:id="rId38"/>
    <sheet name="modfrmReestr" sheetId="39" state="hidden" r:id="rId39"/>
    <sheet name="modUpdTemplMain" sheetId="40" state="hidden" r:id="rId40"/>
    <sheet name="REESTR_ORG" sheetId="41" state="hidden" r:id="rId41"/>
    <sheet name="modClassifierValidate" sheetId="42" state="hidden" r:id="rId42"/>
    <sheet name="modHyp" sheetId="43" state="hidden" r:id="rId43"/>
    <sheet name="modServiceModule" sheetId="44" state="hidden" r:id="rId44"/>
    <sheet name="modList00" sheetId="45" state="hidden" r:id="rId45"/>
    <sheet name="modList01" sheetId="46" state="hidden" r:id="rId46"/>
    <sheet name="modList02" sheetId="47" state="hidden" r:id="rId47"/>
    <sheet name="modList03" sheetId="48" state="hidden" r:id="rId48"/>
    <sheet name="REESTR_MO_FILTER" sheetId="49" state="hidden" r:id="rId49"/>
    <sheet name="REESTR_MO" sheetId="50" state="hidden" r:id="rId50"/>
    <sheet name="TEHSHEET" sheetId="51" state="hidden" r:id="rId51"/>
    <sheet name="et_union_hor" sheetId="52" state="hidden" r:id="rId52"/>
    <sheet name="modInfo" sheetId="53" state="hidden" r:id="rId53"/>
    <sheet name="modList05" sheetId="54" state="hidden" r:id="rId54"/>
    <sheet name="modList06" sheetId="55" state="hidden" r:id="rId55"/>
    <sheet name="modList07" sheetId="56" state="hidden" r:id="rId56"/>
    <sheet name="modList13" sheetId="57" state="hidden" r:id="rId57"/>
    <sheet name="modfrmDateChoose" sheetId="58" state="hidden" r:id="rId58"/>
    <sheet name="modComm" sheetId="59" state="hidden" r:id="rId59"/>
    <sheet name="modThisWorkbook" sheetId="60" state="hidden" r:id="rId60"/>
    <sheet name="modfrmReestrMR" sheetId="61" state="hidden" r:id="rId61"/>
    <sheet name="modfrmCheckUpdates" sheetId="62" state="hidden" r:id="rId62"/>
  </sheets>
  <definedNames>
    <definedName name="activity">#N/A</definedName>
    <definedName name="add_CS_List05_10">#N/A</definedName>
    <definedName name="add_CS_List05_9">#N/A</definedName>
    <definedName name="add_CT_10">#N/A</definedName>
    <definedName name="add_CT_9">#N/A</definedName>
    <definedName name="add_MO_10">#N/A</definedName>
    <definedName name="add_MO_9">#N/A</definedName>
    <definedName name="add_MO_List05_10">#N/A</definedName>
    <definedName name="add_MO_List05_9">#N/A</definedName>
    <definedName name="add_MR_List05_10">#N/A</definedName>
    <definedName name="add_MR_List05_9">#N/A</definedName>
    <definedName name="add_Rate_10">#N/A</definedName>
    <definedName name="add_Rate_9">#N/A</definedName>
    <definedName name="add_TER_List05_10">#N/A</definedName>
    <definedName name="add_TER_List05_9">#N/A</definedName>
    <definedName name="add_Warm_1">#N/A</definedName>
    <definedName name="add_Warm_2">#N/A</definedName>
    <definedName name="anscount">#N/A</definedName>
    <definedName name="apr_10">#N/A</definedName>
    <definedName name="apr_2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9">#N/A</definedName>
    <definedName name="checkCells_List14_1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3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3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4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3_1">#N/A</definedName>
    <definedName name="et_List14_1_1">#N/A</definedName>
    <definedName name="et_List14_1_2">#N/A</definedName>
    <definedName name="et_List14_1_3">#N/A</definedName>
    <definedName name="et_List14_1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3_GroundMaterials_1">#N/A</definedName>
    <definedName name="List13_note">#N/A</definedName>
    <definedName name="List14_1_Date">#N/A</definedName>
    <definedName name="List14_1_Date_1">#N/A</definedName>
    <definedName name="List14_1_DPR">#N/A</definedName>
    <definedName name="List14_1_flagIPR">#N/A</definedName>
    <definedName name="List14_1_GroundMaterials_1">#N/A</definedName>
    <definedName name="List14_1_hypIPR">#N/A</definedName>
    <definedName name="List14_1_method">#N/A</definedName>
    <definedName name="List14_1_note">#N/A</definedName>
    <definedName name="ListForms">#N/A</definedName>
    <definedName name="List_H">#N/A</definedName>
    <definedName name="List_M">#N/A</definedName>
    <definedName name="LIST_MR_MO_OKTMO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3_1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3_1">#N/A</definedName>
    <definedName name="pDel_List14_1_1">#N/A</definedName>
    <definedName name="pDel_List14_1_1_2">#N/A</definedName>
    <definedName name="pDel_List14_1_2">#N/A</definedName>
    <definedName name="pDel_List14_1_2_2">#N/A</definedName>
    <definedName name="pDel_List14_1_3">#N/A</definedName>
    <definedName name="pDel_List14_1_3_2">#N/A</definedName>
    <definedName name="pDel_List14_1_4">#N/A</definedName>
    <definedName name="pDel_List14_1_4_2">#N/A</definedName>
    <definedName name="pDel_List14_1_5">#N/A</definedName>
    <definedName name="pDel_List14_1_5_2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9_Period">#N/A</definedName>
    <definedName name="pIns_List07">#N/A</definedName>
    <definedName name="pIns_List13_1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_teplnos_1">#N/A</definedName>
    <definedName name="vid_teplnos_10">#N/A</definedName>
    <definedName name="vid_teplnos_12">#N/A</definedName>
    <definedName name="vid_teplnos_2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</definedNames>
  <calcPr fullCalcOnLoad="1"/>
</workbook>
</file>

<file path=xl/sharedStrings.xml><?xml version="1.0" encoding="utf-8"?>
<sst xmlns="http://schemas.openxmlformats.org/spreadsheetml/2006/main" count="3399" uniqueCount="1732">
  <si>
    <t xml:space="preserve"> (требуется обновление)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</si>
  <si>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</si>
  <si>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</si>
  <si>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</si>
  <si>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</si>
  <si>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</si>
  <si>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</si>
  <si>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</si>
  <si>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</si>
  <si>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</si>
  <si>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</si>
  <si>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</si>
  <si>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</si>
  <si>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</si>
  <si>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</si>
  <si>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</si>
  <si>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</si>
  <si>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</si>
  <si>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</si>
  <si>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</si>
  <si>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</si>
  <si>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</si>
  <si>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FAS.JKH.OPEN.INFO.REQUEST.VO!</t>
  </si>
  <si>
    <t>Субъект РФ</t>
  </si>
  <si>
    <t>Ленинградская область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</si>
  <si>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</si>
  <si>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</si>
  <si>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</si>
  <si>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01.01.2024</t>
  </si>
  <si>
    <t>Окончание периода регулирования</t>
  </si>
  <si>
    <t>31.12.2024</t>
  </si>
  <si>
    <t>Тип отчета</t>
  </si>
  <si>
    <t>изменения в раскрытой ранее информации</t>
  </si>
  <si>
    <t>Дата внесения изменений в информацию, подлежащую раскрытию</t>
  </si>
  <si>
    <t>27.09.2023</t>
  </si>
  <si>
    <t>Дата периода регулирования, с которой предлагаются изменения в тарифы</t>
  </si>
  <si>
    <t>Первичное предложение по тарифам</t>
  </si>
  <si>
    <t>Дата подачи заявления об утверждении тарифов</t>
  </si>
  <si>
    <t>26.04.2023</t>
  </si>
  <si>
    <t>Номер подачи заявления об утверждении тарифов</t>
  </si>
  <si>
    <t>КТ-1-2344/2023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</si>
  <si>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</si>
  <si>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</si>
  <si>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</si>
  <si>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КТ-1-6047/2023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</si>
  <si>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</si>
  <si>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</si>
  <si>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"СМЭУ Заневка"</t>
  </si>
  <si>
    <t xml:space="preserve"> </t>
  </si>
  <si>
    <t>Наименование филиала</t>
  </si>
  <si>
    <t>ИНН</t>
  </si>
  <si>
    <t>4703116542</t>
  </si>
  <si>
    <t>КПП</t>
  </si>
  <si>
    <t>470301001</t>
  </si>
  <si>
    <t>Режим налогообложения</t>
  </si>
  <si>
    <t>общий</t>
  </si>
  <si>
    <t>Почтовый адрес регулируемой организации</t>
  </si>
  <si>
    <t>188689, Ленинградская обл., Всеволожский р-н, г.п. Янино-1, ул. Заневская, д. 1</t>
  </si>
  <si>
    <t>Фамилия, имя, отчество руководителя</t>
  </si>
  <si>
    <t>Красновидов Сергей Владимирович</t>
  </si>
  <si>
    <t>Ответственный за заполнение формы</t>
  </si>
  <si>
    <t>Фамилия, имя, отчество</t>
  </si>
  <si>
    <t>Боброва Лариса Николаевна</t>
  </si>
  <si>
    <t>Должность</t>
  </si>
  <si>
    <t>Заместитель генерального директора по развитию</t>
  </si>
  <si>
    <t>Контактный телефон</t>
  </si>
  <si>
    <t>(812) 457-00-51</t>
  </si>
  <si>
    <t>E-mail</t>
  </si>
  <si>
    <t>bobrova@smeu-zanevka.spb.ru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</si>
  <si>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</si>
  <si>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</si>
  <si>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</si>
  <si>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</si>
  <si>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</si>
  <si>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</si>
  <si>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</si>
  <si>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</si>
  <si>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</si>
  <si>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</si>
  <si>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</si>
  <si>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</si>
  <si>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</si>
  <si>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</si>
  <si>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</si>
  <si>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</si>
  <si>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</si>
  <si>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</si>
  <si>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</si>
  <si>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</si>
  <si>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</si>
  <si>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</si>
  <si>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Всеволожский муниципальный район, Заневское (41612155);</t>
  </si>
  <si>
    <t>0</t>
  </si>
  <si>
    <t>Всеволожский муниципальный район</t>
  </si>
  <si>
    <t>Заневское</t>
  </si>
  <si>
    <t>41612155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</si>
  <si>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</si>
  <si>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</si>
  <si>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</si>
  <si>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</si>
  <si>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</si>
  <si>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</si>
  <si>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</si>
  <si>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</si>
  <si>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водоотведения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</si>
  <si>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</si>
  <si>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</si>
  <si>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</si>
  <si>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</si>
  <si>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</si>
  <si>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</si>
  <si>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</si>
  <si>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</si>
  <si>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</si>
  <si>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водоотведение</t>
  </si>
  <si>
    <t>Водоотведение</t>
  </si>
  <si>
    <t>Тариф на транспортировку сточных вод</t>
  </si>
  <si>
    <t>Транспортировка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</si>
  <si>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</si>
  <si>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</si>
  <si>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</si>
  <si>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</si>
  <si>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</si>
  <si>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</si>
  <si>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</si>
  <si>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</si>
  <si>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</si>
  <si>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</si>
  <si>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</si>
  <si>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</si>
  <si>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</si>
  <si>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</si>
  <si>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</si>
  <si>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</si>
  <si>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</si>
  <si>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</si>
  <si>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</si>
  <si>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</si>
  <si>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</si>
  <si>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</si>
  <si>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ФЗ от18.07.2011№223-ФЗ</t>
  </si>
  <si>
    <t>https://zakupki.gov.ru/epz/orderplan/purchase-plan/card/common-info.html?id=761607&amp;infoId=5939994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</si>
  <si>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</si>
  <si>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</si>
  <si>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Положение о закупках</t>
  </si>
  <si>
    <t>https://zakupki.gov.ru/epz/orderclause/card/documents.html?orderClauseInfoId=423296</t>
  </si>
  <si>
    <t>Сведения о планировании закупочных процедур</t>
  </si>
  <si>
    <t>План закупок</t>
  </si>
  <si>
    <t>Сведения о результатах проведения закупочных процедур</t>
  </si>
  <si>
    <t>Сайт закупок</t>
  </si>
  <si>
    <t>https://zakupki.gov.ru/epz/order/extendedsearch/results.html?fz223=on&amp;customerIdOrg=:ОБЩЕСТВО+С+ОГРАНИЧЕННОЙ+ОТВЕТСТВЕННОСТЬЮ+%26quot%3BСТРОИТЕЛЬНО-МОНТАЖНОЕ+ЭКСПЛУАТАЦИОННОЕ+УПРАВЛЕНИЕ+%26quot%3BЗАНЕВКА%26quot%3BzZnullzZzZ17626zZ4703116542</t>
  </si>
  <si>
    <t>Добавить сведения</t>
  </si>
  <si>
    <r>
      <rPr>
        <sz val="10"/>
        <rFont val="Tahoma"/>
        <family val="2"/>
      </rP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</si>
  <si>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</si>
  <si>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</si>
  <si>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</si>
  <si>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</si>
  <si>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</si>
  <si>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ИнвестиционнаяпрограммаООО"СМЭУ"Заневка"поразвитиюсистемВСиВОнатерриторииМО"Заневскоегородскоепоселение"ВсеволожскогорайонаЛОна2021-2025гг.</t>
  </si>
  <si>
    <t>https://portal.eias.ru/Portal/DownloadPage.aspx?type=12&amp;guid=3bf959fb-243a-4cee-ad8e-1c04266765f8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</si>
  <si>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</si>
  <si>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</si>
  <si>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</si>
  <si>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</si>
  <si>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</si>
  <si>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</si>
  <si>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</si>
  <si>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</si>
  <si>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</si>
  <si>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https://portal.eias.ru/Portal/DownloadPage.aspx?type=12&amp;guid=ec0f2f9c-e8ec-4848-80c1-1d6e4876485d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</si>
  <si>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</si>
  <si>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</si>
  <si>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</si>
  <si>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</si>
  <si>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4.2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</si>
  <si>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</si>
  <si>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</si>
  <si>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</si>
  <si>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5.2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</si>
  <si>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</si>
  <si>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</si>
  <si>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</si>
  <si>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</si>
  <si>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</si>
  <si>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</si>
  <si>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</si>
  <si>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</si>
  <si>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7.2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</si>
  <si>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</si>
  <si>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</rP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</si>
  <si>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</si>
  <si>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</si>
  <si>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</si>
  <si>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</si>
  <si>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</si>
  <si>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</si>
  <si>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</si>
  <si>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</si>
  <si>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</si>
  <si>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</si>
  <si>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</si>
  <si>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</si>
  <si>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</si>
  <si>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</si>
  <si>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</si>
  <si>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</si>
  <si>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</si>
  <si>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</si>
  <si>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</si>
  <si>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30.06.2024</t>
  </si>
  <si>
    <t>01.07.2024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</si>
  <si>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</si>
  <si>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</si>
  <si>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</si>
  <si>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</si>
  <si>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</si>
  <si>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Добавить МО</t>
  </si>
  <si>
    <t>Добавить МР</t>
  </si>
  <si>
    <t>Добавить территорию</t>
  </si>
  <si>
    <t>Добавить ЦС</t>
  </si>
  <si>
    <r>
      <rPr>
        <sz val="10"/>
        <rFont val="Tahoma"/>
        <family val="2"/>
      </rP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</si>
  <si>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</si>
  <si>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</si>
  <si>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</si>
  <si>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</si>
  <si>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</si>
  <si>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</si>
  <si>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</si>
  <si>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</si>
  <si>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</si>
  <si>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С НДС</t>
  </si>
  <si>
    <t>Без НДС</t>
  </si>
  <si>
    <t>Дата начала</t>
  </si>
  <si>
    <t>Дата окончания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</si>
  <si>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</si>
  <si>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</si>
  <si>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</si>
  <si>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</si>
  <si>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</si>
  <si>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</si>
  <si>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Добавить наименование системы водоотведения</t>
  </si>
  <si>
    <t>Добавить наименование тарифа</t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</si>
  <si>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</si>
  <si>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</si>
  <si>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</si>
  <si>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</si>
  <si>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</si>
  <si>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</si>
  <si>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</si>
  <si>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</si>
  <si>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</si>
  <si>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</si>
  <si>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</si>
  <si>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Изменение в раскрытой ранее информации в связи с изменением состава имущества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</si>
  <si>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</si>
  <si>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</si>
  <si>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</si>
  <si>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</si>
  <si>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</si>
  <si>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</si>
  <si>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</si>
  <si>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</si>
  <si>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</si>
  <si>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</si>
  <si>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</si>
  <si>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</si>
  <si>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</si>
  <si>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</si>
  <si>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</si>
  <si>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</si>
  <si>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</si>
  <si>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</si>
  <si>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</si>
  <si>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</si>
  <si>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</si>
  <si>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подключение (технологическое присоединение) к централизованной системе водоотведения</t>
  </si>
  <si>
    <t>VED_NAME</t>
  </si>
  <si>
    <t>Подключение (технологическое присоединение) к централизованной системе водоотведения</t>
  </si>
  <si>
    <t>Расчетные листы</t>
  </si>
  <si>
    <t>Скрытые листы</t>
  </si>
  <si>
    <t>Instruction</t>
  </si>
  <si>
    <t>modList14_1</t>
  </si>
  <si>
    <t>modUpdTemplLogger</t>
  </si>
  <si>
    <t>modProv</t>
  </si>
  <si>
    <t>List00</t>
  </si>
  <si>
    <t>modListTempFilter</t>
  </si>
  <si>
    <t>List01</t>
  </si>
  <si>
    <t>modCheckCyan</t>
  </si>
  <si>
    <t>List02</t>
  </si>
  <si>
    <t>REESTR_LINK</t>
  </si>
  <si>
    <t>List05_11</t>
  </si>
  <si>
    <t>REESTR_DS</t>
  </si>
  <si>
    <t>List13</t>
  </si>
  <si>
    <t>modHTTP</t>
  </si>
  <si>
    <t>List14_1</t>
  </si>
  <si>
    <t>modfrmRezimChoose</t>
  </si>
  <si>
    <t>List05_1</t>
  </si>
  <si>
    <t>modSheetMain</t>
  </si>
  <si>
    <t>List06_1</t>
  </si>
  <si>
    <t>REESTR_VT</t>
  </si>
  <si>
    <t>List05_2</t>
  </si>
  <si>
    <t>REESTR_VED</t>
  </si>
  <si>
    <t>List06_2</t>
  </si>
  <si>
    <t>modfrmReestrObj</t>
  </si>
  <si>
    <t>List05_9</t>
  </si>
  <si>
    <t>AllSheetsInThisWorkbook</t>
  </si>
  <si>
    <t>List06_9</t>
  </si>
  <si>
    <t>TSH_et_union_vert</t>
  </si>
  <si>
    <t>List05_10</t>
  </si>
  <si>
    <t>modInstruction</t>
  </si>
  <si>
    <t>List06_10</t>
  </si>
  <si>
    <t>modRegion</t>
  </si>
  <si>
    <t>List03</t>
  </si>
  <si>
    <t>modReestr</t>
  </si>
  <si>
    <t>List07</t>
  </si>
  <si>
    <t>modfrmReestr</t>
  </si>
  <si>
    <t>ListComm</t>
  </si>
  <si>
    <t>modUpdTemplMain</t>
  </si>
  <si>
    <t>ListCheck</t>
  </si>
  <si>
    <t>TSH_REESTR_ORG</t>
  </si>
  <si>
    <t>modClassifierValidate</t>
  </si>
  <si>
    <t>modHyp</t>
  </si>
  <si>
    <t>modServiceModule</t>
  </si>
  <si>
    <t>modList00</t>
  </si>
  <si>
    <t>modList01</t>
  </si>
  <si>
    <t>modList02</t>
  </si>
  <si>
    <t>modList03</t>
  </si>
  <si>
    <t>TSH_REESTR_MO_FILTER</t>
  </si>
  <si>
    <t>TSH_REESTR_MO</t>
  </si>
  <si>
    <t>TEHSHEET</t>
  </si>
  <si>
    <t>TSH_et_union_hor</t>
  </si>
  <si>
    <t>modInfo</t>
  </si>
  <si>
    <t>modList05</t>
  </si>
  <si>
    <t>modList06</t>
  </si>
  <si>
    <t>modList07</t>
  </si>
  <si>
    <t>modList13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</si>
  <si>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</si>
  <si>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</si>
  <si>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</si>
  <si>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</si>
  <si>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</si>
  <si>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</si>
  <si>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</si>
  <si>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</si>
  <si>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</si>
  <si>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</si>
  <si>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</si>
  <si>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</si>
  <si>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</si>
  <si>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</si>
  <si>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2610</t>
  </si>
  <si>
    <t>31323956</t>
  </si>
  <si>
    <t>АО "ВКХ"</t>
  </si>
  <si>
    <t>4703165123</t>
  </si>
  <si>
    <t>VO</t>
  </si>
  <si>
    <t>30427518</t>
  </si>
  <si>
    <t>АО "ВОЛХОВСКАЯ СЕЛЬХОЗТЕХНИКА"</t>
  </si>
  <si>
    <t>4718002643</t>
  </si>
  <si>
    <t>471801001</t>
  </si>
  <si>
    <t>26-02-2016 00:00:00</t>
  </si>
  <si>
    <t>31512778</t>
  </si>
  <si>
    <t>АО "ВиК"</t>
  </si>
  <si>
    <t>4706040933</t>
  </si>
  <si>
    <t>470601001</t>
  </si>
  <si>
    <t>26373306</t>
  </si>
  <si>
    <t>АО "ГАТЧИНСКИЙ ККЗ"</t>
  </si>
  <si>
    <t>4719000303</t>
  </si>
  <si>
    <t>470501001</t>
  </si>
  <si>
    <t>30335229</t>
  </si>
  <si>
    <t>АО "ГУ ЖКХ"</t>
  </si>
  <si>
    <t>5116000922</t>
  </si>
  <si>
    <t>770401001</t>
  </si>
  <si>
    <t>26373270</t>
  </si>
  <si>
    <t>АО "Завод ВНИИЗЕММАШ"</t>
  </si>
  <si>
    <t>4712017964</t>
  </si>
  <si>
    <t>471201001</t>
  </si>
  <si>
    <t>31208153</t>
  </si>
  <si>
    <t>АО "ИЭК"</t>
  </si>
  <si>
    <t>4725005187</t>
  </si>
  <si>
    <t>472501001</t>
  </si>
  <si>
    <t>28875608</t>
  </si>
  <si>
    <t>АО "КНАУФ ПЕТРОБОРД"</t>
  </si>
  <si>
    <t>4719011873</t>
  </si>
  <si>
    <t>26373248</t>
  </si>
  <si>
    <t>АО "Коммунальные системы Гатчинского района"</t>
  </si>
  <si>
    <t>4705039967</t>
  </si>
  <si>
    <t>26506539</t>
  </si>
  <si>
    <t>АО "Концерн Росэнергоатом" филиал "Ленинградская атомная станция"</t>
  </si>
  <si>
    <t>7721632827</t>
  </si>
  <si>
    <t>472643001</t>
  </si>
  <si>
    <t>31449634</t>
  </si>
  <si>
    <t>АО "ЛОКС"</t>
  </si>
  <si>
    <t>4705029366</t>
  </si>
  <si>
    <t>26523683</t>
  </si>
  <si>
    <t>АО "ЛОТЭК"</t>
  </si>
  <si>
    <t>4716028445</t>
  </si>
  <si>
    <t>470701001</t>
  </si>
  <si>
    <t>09-06-2010 00:00:00</t>
  </si>
  <si>
    <t>28942511</t>
  </si>
  <si>
    <t>АО "НПО "Поиск"</t>
  </si>
  <si>
    <t>4703142849</t>
  </si>
  <si>
    <t>26373316</t>
  </si>
  <si>
    <t>АО "Промышленный комплекс "Энергия"</t>
  </si>
  <si>
    <t>4720011010</t>
  </si>
  <si>
    <t>27544623</t>
  </si>
  <si>
    <t>АО "Птицефабрика Лаголово"</t>
  </si>
  <si>
    <t>4720004013</t>
  </si>
  <si>
    <t>26380426</t>
  </si>
  <si>
    <t>АО "Птицефабрика Северная"</t>
  </si>
  <si>
    <t>4706002688</t>
  </si>
  <si>
    <t>26319703</t>
  </si>
  <si>
    <t>АО "СЗИПК"</t>
  </si>
  <si>
    <t>7819020549</t>
  </si>
  <si>
    <t>471501001</t>
  </si>
  <si>
    <t>09-04-1999 00:00:00</t>
  </si>
  <si>
    <t>26373268</t>
  </si>
  <si>
    <t>АО "Сосновоагропромтехника"</t>
  </si>
  <si>
    <t>4712002559</t>
  </si>
  <si>
    <t>26524308</t>
  </si>
  <si>
    <t>АО "Тепловые сети"</t>
  </si>
  <si>
    <t>4716024190</t>
  </si>
  <si>
    <t>471601001</t>
  </si>
  <si>
    <t>26373290</t>
  </si>
  <si>
    <t>АО "УЖКХ"</t>
  </si>
  <si>
    <t>4715014471</t>
  </si>
  <si>
    <t>30427522</t>
  </si>
  <si>
    <t>АО ГУ ЖКХ ОП "Санкт-Петербургское"</t>
  </si>
  <si>
    <t>784245001</t>
  </si>
  <si>
    <t>12-10-2015 00:00:00</t>
  </si>
  <si>
    <t>28967688</t>
  </si>
  <si>
    <t>Банк России (Оздоровительное объединение "Зеленый бор" Центрального банка Российской Федерации)</t>
  </si>
  <si>
    <t>7702235133</t>
  </si>
  <si>
    <t>471045002</t>
  </si>
  <si>
    <t>29-04-2015 00:00:00</t>
  </si>
  <si>
    <t>31308465</t>
  </si>
  <si>
    <t>ВФ АО "Апатит"</t>
  </si>
  <si>
    <t>5103070023</t>
  </si>
  <si>
    <t>470243001</t>
  </si>
  <si>
    <t>26373310</t>
  </si>
  <si>
    <t>ГБДОУ "Детский оздоровительный городок "Малыш"</t>
  </si>
  <si>
    <t>4719007588</t>
  </si>
  <si>
    <t>31022952</t>
  </si>
  <si>
    <t>ГБНОУ "СПБ ГДТЮ"</t>
  </si>
  <si>
    <t>7808023241</t>
  </si>
  <si>
    <t>784001001</t>
  </si>
  <si>
    <t>26373297</t>
  </si>
  <si>
    <t>ГБПОУ ЛО "Лисинский лесной колледж"</t>
  </si>
  <si>
    <t>4716001436</t>
  </si>
  <si>
    <t>26422494</t>
  </si>
  <si>
    <t>ГУП "Водоканал Санкт-Петербурга"</t>
  </si>
  <si>
    <t>7830000426</t>
  </si>
  <si>
    <t>784201001</t>
  </si>
  <si>
    <t>30950162</t>
  </si>
  <si>
    <t>ГУП "Леноблводоканал"</t>
  </si>
  <si>
    <t>4703144282</t>
  </si>
  <si>
    <t>470401001</t>
  </si>
  <si>
    <t>30881145</t>
  </si>
  <si>
    <t>ГУП "ПЕТЕРБУРГСКИЙ МЕТРОПОЛИТЕН "</t>
  </si>
  <si>
    <t>7830000970</t>
  </si>
  <si>
    <t>783801001</t>
  </si>
  <si>
    <t>26373235</t>
  </si>
  <si>
    <t>ЗАО "Каменногорское карьероуправление"</t>
  </si>
  <si>
    <t>4704002227</t>
  </si>
  <si>
    <t>26373234</t>
  </si>
  <si>
    <t>ЗАО "Рощино сельхозтехника"</t>
  </si>
  <si>
    <t>4704002153</t>
  </si>
  <si>
    <t>26380434</t>
  </si>
  <si>
    <t>ЗАО "Усть-Лужский рыбокомбинат"</t>
  </si>
  <si>
    <t>4707001662</t>
  </si>
  <si>
    <t>26523738</t>
  </si>
  <si>
    <t>ИФ РАН</t>
  </si>
  <si>
    <t>7801022898</t>
  </si>
  <si>
    <t>780101001</t>
  </si>
  <si>
    <t>26561751</t>
  </si>
  <si>
    <t>МП "Агалатово-Сервис"</t>
  </si>
  <si>
    <t>4703087267</t>
  </si>
  <si>
    <t>28875846</t>
  </si>
  <si>
    <t>МП "Единая служба Заказчика"</t>
  </si>
  <si>
    <t>4703052514</t>
  </si>
  <si>
    <t>01-01-2015 00:00:00</t>
  </si>
  <si>
    <t>28967554</t>
  </si>
  <si>
    <t>МП "ПКБУ"</t>
  </si>
  <si>
    <t>4713008673</t>
  </si>
  <si>
    <t>27-04-2015 00:00:00</t>
  </si>
  <si>
    <t>26640400</t>
  </si>
  <si>
    <t>МП "Северное ремонтно-эксплуатационное предприятие"</t>
  </si>
  <si>
    <t>4703064012</t>
  </si>
  <si>
    <t>26638805</t>
  </si>
  <si>
    <t>МП "ТЭКК"</t>
  </si>
  <si>
    <t>4703117909</t>
  </si>
  <si>
    <t>25-10-2013 00:00:00</t>
  </si>
  <si>
    <t>28813153</t>
  </si>
  <si>
    <t>МП "ТеплоРесурс" МО Кузнечнинское ГП</t>
  </si>
  <si>
    <t>4712025919</t>
  </si>
  <si>
    <t>16-09-2014 00:00:00</t>
  </si>
  <si>
    <t>28504079</t>
  </si>
  <si>
    <t>МП МО город Коммунар "ЖКС"</t>
  </si>
  <si>
    <t>4705062476</t>
  </si>
  <si>
    <t>30-04-2013 00:00:00</t>
  </si>
  <si>
    <t>27883622</t>
  </si>
  <si>
    <t>МУКП "Свердловские коммунальные системы"</t>
  </si>
  <si>
    <t>4703128682</t>
  </si>
  <si>
    <t>26638809</t>
  </si>
  <si>
    <t>МУП "Бугровские тепловые сети"</t>
  </si>
  <si>
    <t>4703103575</t>
  </si>
  <si>
    <t>30388813</t>
  </si>
  <si>
    <t>МУП "ВОДОКАНАЛ"</t>
  </si>
  <si>
    <t>4715030240</t>
  </si>
  <si>
    <t>12-01-2016 00:00:00</t>
  </si>
  <si>
    <t>31023489</t>
  </si>
  <si>
    <t>МУП "Водоканал Кировского района"</t>
  </si>
  <si>
    <t>4706039134</t>
  </si>
  <si>
    <t>26373246</t>
  </si>
  <si>
    <t>МУП "Водоканал" г. Гатчина</t>
  </si>
  <si>
    <t>4705014708</t>
  </si>
  <si>
    <t>26373257</t>
  </si>
  <si>
    <t>МУП "НазияКомСервис"</t>
  </si>
  <si>
    <t>4706027280</t>
  </si>
  <si>
    <t>26373253</t>
  </si>
  <si>
    <t>МУП "ПриладожскЖКХ»</t>
  </si>
  <si>
    <t>4706005311</t>
  </si>
  <si>
    <t>31023514</t>
  </si>
  <si>
    <t>МУП "Приладожскводоканал"</t>
  </si>
  <si>
    <t>4706039173</t>
  </si>
  <si>
    <t>26373254</t>
  </si>
  <si>
    <t>МУП "Путилово ЖКХ"</t>
  </si>
  <si>
    <t>4706025188</t>
  </si>
  <si>
    <t>26640632</t>
  </si>
  <si>
    <t>МУП "Романовские коммунальные системы"</t>
  </si>
  <si>
    <t>4703117955</t>
  </si>
  <si>
    <t>31430605</t>
  </si>
  <si>
    <t>МУП "Романовский водоканал"</t>
  </si>
  <si>
    <t>4703172650</t>
  </si>
  <si>
    <t>27943060</t>
  </si>
  <si>
    <t>МУП "Северное Cияние"</t>
  </si>
  <si>
    <t>4706033397</t>
  </si>
  <si>
    <t>28001460</t>
  </si>
  <si>
    <t>МУП «Низино»</t>
  </si>
  <si>
    <t>4720031916</t>
  </si>
  <si>
    <t>25-12-2009 00:00:00</t>
  </si>
  <si>
    <t>26524179</t>
  </si>
  <si>
    <t>МУП ЖКХ "Сиверский"</t>
  </si>
  <si>
    <t>4705030450</t>
  </si>
  <si>
    <t>26773425</t>
  </si>
  <si>
    <t>МУП УЖКХ МО ВИЛЛОЗСКОЕ СП</t>
  </si>
  <si>
    <t>4720024228</t>
  </si>
  <si>
    <t>26524163</t>
  </si>
  <si>
    <t>НПАО "Светогорский ЦБК"</t>
  </si>
  <si>
    <t>4704012472</t>
  </si>
  <si>
    <t>26639730</t>
  </si>
  <si>
    <t>ОАО "Всеволожские тепловые сети"</t>
  </si>
  <si>
    <t>4703096470</t>
  </si>
  <si>
    <t>26373244</t>
  </si>
  <si>
    <t>ОАО "Выборгский водоканал"</t>
  </si>
  <si>
    <t>4704061991</t>
  </si>
  <si>
    <t>26561755</t>
  </si>
  <si>
    <t>ОАО "Кингисеппский Водоканал"</t>
  </si>
  <si>
    <t>4707028015</t>
  </si>
  <si>
    <t>28075211</t>
  </si>
  <si>
    <t>ОАО "ЛОЗ-СЗМА"</t>
  </si>
  <si>
    <t>7810213056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</si>
  <si>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</si>
  <si>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</si>
  <si>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</si>
  <si>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</si>
  <si>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</si>
  <si>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26373304</t>
  </si>
  <si>
    <t>ОАО "Сясьский целлюлозно-бумажный комбинат"</t>
  </si>
  <si>
    <t>4718011856</t>
  </si>
  <si>
    <t>470201001</t>
  </si>
  <si>
    <t>28148752</t>
  </si>
  <si>
    <t>ООО "АКВАТЕРМ"</t>
  </si>
  <si>
    <t>4707032565</t>
  </si>
  <si>
    <t>26640553</t>
  </si>
  <si>
    <t>ООО "Аква Норд-Вест"</t>
  </si>
  <si>
    <t>7801432887</t>
  </si>
  <si>
    <t>31479026</t>
  </si>
  <si>
    <t>ООО "Акваресурс"</t>
  </si>
  <si>
    <t>4704108576</t>
  </si>
  <si>
    <t>28442803</t>
  </si>
  <si>
    <t>ООО "Актион"</t>
  </si>
  <si>
    <t>4716038411</t>
  </si>
  <si>
    <t>03-10-2013 00:00:00</t>
  </si>
  <si>
    <t>31593651</t>
  </si>
  <si>
    <t>ООО "ВК "Ладога"</t>
  </si>
  <si>
    <t>4706048259</t>
  </si>
  <si>
    <t>31504352</t>
  </si>
  <si>
    <t>ООО "ВКС-Инвест"</t>
  </si>
  <si>
    <t>7804600032</t>
  </si>
  <si>
    <t>27909230</t>
  </si>
  <si>
    <t>ООО "ВОДОКАНАЛ КИРОВСКОГО ГОРОДСКОГО ПОСЕЛЕНИЯ"</t>
  </si>
  <si>
    <t>4706033647</t>
  </si>
  <si>
    <t>28003675</t>
  </si>
  <si>
    <t>ООО "ВОДОКАНАЛ ОТРАДНЕНСКОГО ГОРОДСКОГО ПОСЕЛЕНИЯ"</t>
  </si>
  <si>
    <t>4706033654</t>
  </si>
  <si>
    <t>24-08-2012 00:00:00</t>
  </si>
  <si>
    <t>28029255</t>
  </si>
  <si>
    <t>ООО "ВОДОКАНАЛ ПРИЛАДОЖСКОГО ГОРОДСКОГО ПОСЕЛЕНИЯ"</t>
  </si>
  <si>
    <t>4706033630</t>
  </si>
  <si>
    <t>28545782</t>
  </si>
  <si>
    <t>ООО "ВОДОКАНАЛ"</t>
  </si>
  <si>
    <t>4703137398</t>
  </si>
  <si>
    <t>19-06-2014 00:00:00</t>
  </si>
  <si>
    <t>31310510</t>
  </si>
  <si>
    <t>ООО "ВОДОСФЕРА"</t>
  </si>
  <si>
    <t>4704104532</t>
  </si>
  <si>
    <t>31230730</t>
  </si>
  <si>
    <t>ООО "ВТР"</t>
  </si>
  <si>
    <t>4712028564</t>
  </si>
  <si>
    <t>27965738</t>
  </si>
  <si>
    <t>ООО "Водоканал Мгинского городского поселения"</t>
  </si>
  <si>
    <t>4706033622</t>
  </si>
  <si>
    <t>26373258</t>
  </si>
  <si>
    <t>ООО "Водоканал птицефабрики Синявинская"</t>
  </si>
  <si>
    <t>4706027594</t>
  </si>
  <si>
    <t>26380445</t>
  </si>
  <si>
    <t>ООО "Водоканал"</t>
  </si>
  <si>
    <t>4711008759</t>
  </si>
  <si>
    <t>471101001</t>
  </si>
  <si>
    <t>31449448</t>
  </si>
  <si>
    <t>4726003577</t>
  </si>
  <si>
    <t>472601001</t>
  </si>
  <si>
    <t>31228143</t>
  </si>
  <si>
    <t>ООО "Восток"</t>
  </si>
  <si>
    <t>4716033484</t>
  </si>
  <si>
    <t>27677580</t>
  </si>
  <si>
    <t>ООО "Выборгская лесопромышленная корпорация"</t>
  </si>
  <si>
    <t>4704087728</t>
  </si>
  <si>
    <t>16-04-2012 00:00:00</t>
  </si>
  <si>
    <t>28048642</t>
  </si>
  <si>
    <t>ООО "ГРАНД"</t>
  </si>
  <si>
    <t>4714017430</t>
  </si>
  <si>
    <t>27883546</t>
  </si>
  <si>
    <t>ООО "ГТМ - теплосервис"</t>
  </si>
  <si>
    <t>7810496527</t>
  </si>
  <si>
    <t>780501001</t>
  </si>
  <si>
    <t>26424110</t>
  </si>
  <si>
    <t>ООО "Газпром трансгаз Санкт-Петербург"</t>
  </si>
  <si>
    <t>7805018099</t>
  </si>
  <si>
    <t>781001001</t>
  </si>
  <si>
    <t>30906125</t>
  </si>
  <si>
    <t>ООО "ЖилКомТеплоЭнерго"</t>
  </si>
  <si>
    <t>4712023541</t>
  </si>
  <si>
    <t>28822195</t>
  </si>
  <si>
    <t>ООО "Звезда"</t>
  </si>
  <si>
    <t>7813559101</t>
  </si>
  <si>
    <t>06-11-2014 00:00:00</t>
  </si>
  <si>
    <t>31423593</t>
  </si>
  <si>
    <t>ООО "ИТЦ"</t>
  </si>
  <si>
    <t>4716047198</t>
  </si>
  <si>
    <t>31270040</t>
  </si>
  <si>
    <t>ООО "Интехстрой"</t>
  </si>
  <si>
    <t>7801346067</t>
  </si>
  <si>
    <t>28828840</t>
  </si>
  <si>
    <t>ООО "Инфраструктура Плюс"</t>
  </si>
  <si>
    <t>4712025732</t>
  </si>
  <si>
    <t>20-11-2014 00:00:00</t>
  </si>
  <si>
    <t>26380439</t>
  </si>
  <si>
    <t>ООО "КИНЕФ"</t>
  </si>
  <si>
    <t>4708007089</t>
  </si>
  <si>
    <t>997250001</t>
  </si>
  <si>
    <t>15-11-1996 00:00:00</t>
  </si>
  <si>
    <t>30982552</t>
  </si>
  <si>
    <t>ООО "КИС"</t>
  </si>
  <si>
    <t>4703145127</t>
  </si>
  <si>
    <t>26640639</t>
  </si>
  <si>
    <t>ООО "КСК"</t>
  </si>
  <si>
    <t>4708021189</t>
  </si>
  <si>
    <t>472701001</t>
  </si>
  <si>
    <t>28155784</t>
  </si>
  <si>
    <t>ООО "КУДРОВО-ГРАД"</t>
  </si>
  <si>
    <t>4703091016</t>
  </si>
  <si>
    <t>01-12-2006 00:00:00</t>
  </si>
  <si>
    <t>26524185</t>
  </si>
  <si>
    <t>ООО "Коммун Энерго"</t>
  </si>
  <si>
    <t>4707021122</t>
  </si>
  <si>
    <t>31423466</t>
  </si>
  <si>
    <t>ООО "Коммунальные ресурсы"</t>
  </si>
  <si>
    <t>7813630668</t>
  </si>
  <si>
    <t>781301001</t>
  </si>
  <si>
    <t>30906246</t>
  </si>
  <si>
    <t>ООО "ЛКН"</t>
  </si>
  <si>
    <t>4725484821</t>
  </si>
  <si>
    <t>29648581</t>
  </si>
  <si>
    <t>ООО "ЛОКС"</t>
  </si>
  <si>
    <t>4703142729</t>
  </si>
  <si>
    <t>28016967</t>
  </si>
  <si>
    <t>ООО "Лемэк"</t>
  </si>
  <si>
    <t>7801213324</t>
  </si>
  <si>
    <t>07-03-2012 00:00:00</t>
  </si>
  <si>
    <t>31231844</t>
  </si>
  <si>
    <t>ООО "ЛенВК"</t>
  </si>
  <si>
    <t>7810736730</t>
  </si>
  <si>
    <t>28871193</t>
  </si>
  <si>
    <t>ООО "ЛенОблВод-Инвест"</t>
  </si>
  <si>
    <t>4703130917</t>
  </si>
  <si>
    <t>27670421</t>
  </si>
  <si>
    <t>ООО "ЛенСервисСтрой"</t>
  </si>
  <si>
    <t>4712023326</t>
  </si>
  <si>
    <t>03-04-2012 00:00:00</t>
  </si>
  <si>
    <t>31210711</t>
  </si>
  <si>
    <t>ООО "Ленстрой"</t>
  </si>
  <si>
    <t>7806340848</t>
  </si>
  <si>
    <t>780601001</t>
  </si>
  <si>
    <t>31443494</t>
  </si>
  <si>
    <t>ООО "МК Свердлова"</t>
  </si>
  <si>
    <t>4703177070</t>
  </si>
  <si>
    <t>28829099</t>
  </si>
  <si>
    <t>ООО "МПЗ Русско-Высоцкое"</t>
  </si>
  <si>
    <t>7810461098</t>
  </si>
  <si>
    <t>14-11-2014 00:00:00</t>
  </si>
  <si>
    <t>28968332</t>
  </si>
  <si>
    <t>ООО "Новая Водная Ассоциация"</t>
  </si>
  <si>
    <t>7801426040</t>
  </si>
  <si>
    <t>18-05-2015 00:00:00</t>
  </si>
  <si>
    <t>30943438</t>
  </si>
  <si>
    <t>ООО "ОСК"</t>
  </si>
  <si>
    <t>7838033374</t>
  </si>
  <si>
    <t>21-08-2017 00:00:00</t>
  </si>
  <si>
    <t>26375635</t>
  </si>
  <si>
    <t>ООО "Ольшаники"</t>
  </si>
  <si>
    <t>7801079076</t>
  </si>
  <si>
    <t>26523713</t>
  </si>
  <si>
    <t>ООО "ПГЛЗ"</t>
  </si>
  <si>
    <t>4715030610</t>
  </si>
  <si>
    <t>30906546</t>
  </si>
  <si>
    <t>ООО "Первая коммунальная компания"</t>
  </si>
  <si>
    <t>4703145134</t>
  </si>
  <si>
    <t>28489933</t>
  </si>
  <si>
    <t>ООО "Полар Инвест"</t>
  </si>
  <si>
    <t>7806104671</t>
  </si>
  <si>
    <t>03-03-2000 00:00:00</t>
  </si>
  <si>
    <t>31354914</t>
  </si>
  <si>
    <t>ООО "Промышленная экология"</t>
  </si>
  <si>
    <t>7804348930</t>
  </si>
  <si>
    <t>28931605</t>
  </si>
  <si>
    <t>ООО "РСО 47"</t>
  </si>
  <si>
    <t>4703142599</t>
  </si>
  <si>
    <t>18-12-2014 00:00:00</t>
  </si>
  <si>
    <t>30838856</t>
  </si>
  <si>
    <t>ООО "РЦСЗ Ленмединформ"</t>
  </si>
  <si>
    <t>7813096118</t>
  </si>
  <si>
    <t>28-09-2016 00:00:00</t>
  </si>
  <si>
    <t>26817357</t>
  </si>
  <si>
    <t>ООО "Русско-Высоцкий теплоэнергетичексий комплекс"</t>
  </si>
  <si>
    <t>4720013339</t>
  </si>
  <si>
    <t>30794864</t>
  </si>
  <si>
    <t>ООО "СИГНАЛ"</t>
  </si>
  <si>
    <t>4716008914</t>
  </si>
  <si>
    <t>24-05-2016 00:00:00</t>
  </si>
  <si>
    <t>28799275</t>
  </si>
  <si>
    <t>ООО "СК-СИГМА"</t>
  </si>
  <si>
    <t>7801583967</t>
  </si>
  <si>
    <t>28828801</t>
  </si>
  <si>
    <t>ООО "СКС"</t>
  </si>
  <si>
    <t>4703141700</t>
  </si>
  <si>
    <t>26640635</t>
  </si>
  <si>
    <t>30858744</t>
  </si>
  <si>
    <t>ООО "Светлые воды"</t>
  </si>
  <si>
    <t>4712027352</t>
  </si>
  <si>
    <t>29-12-2016 00:00:00</t>
  </si>
  <si>
    <t>26799802</t>
  </si>
  <si>
    <t>ООО "Светогорское жилищно-коммунальное хозяйство"</t>
  </si>
  <si>
    <t>4704026517</t>
  </si>
  <si>
    <t>31682430</t>
  </si>
  <si>
    <t>ООО "Сибиэс Волосово"</t>
  </si>
  <si>
    <t>3662281422</t>
  </si>
  <si>
    <t>28951581</t>
  </si>
  <si>
    <t>ООО "Сланцы"</t>
  </si>
  <si>
    <t>0276144176</t>
  </si>
  <si>
    <t>01-04-2015 00:00:00</t>
  </si>
  <si>
    <t>26373302</t>
  </si>
  <si>
    <t>ООО "Совхоз "Восточный"</t>
  </si>
  <si>
    <t>4716018951</t>
  </si>
  <si>
    <t>31075334</t>
  </si>
  <si>
    <t>ООО "ТЕРМО-ЛАЙН"</t>
  </si>
  <si>
    <t>4704103465</t>
  </si>
  <si>
    <t>31619025</t>
  </si>
  <si>
    <t>ООО "ТРЕНТОР"</t>
  </si>
  <si>
    <t>7825063332</t>
  </si>
  <si>
    <t>780201001</t>
  </si>
  <si>
    <t>31105173</t>
  </si>
  <si>
    <t>ООО "УК "Кивеннапа"</t>
  </si>
  <si>
    <t>7810814748</t>
  </si>
  <si>
    <t>15-06-2018 00:00:00</t>
  </si>
  <si>
    <t>28534868</t>
  </si>
  <si>
    <t>ООО "УК "Мурино"</t>
  </si>
  <si>
    <t>7838474259</t>
  </si>
  <si>
    <t>30-04-2014 00:00:00</t>
  </si>
  <si>
    <t>30914633</t>
  </si>
  <si>
    <t>ООО "УК"Аква-Плюс"</t>
  </si>
  <si>
    <t>4703139412</t>
  </si>
  <si>
    <t>28443585</t>
  </si>
  <si>
    <t>ООО "УЛВК"</t>
  </si>
  <si>
    <t>4707035319</t>
  </si>
  <si>
    <t>24-07-2013 00:00:00</t>
  </si>
  <si>
    <t>30832150</t>
  </si>
  <si>
    <t>ООО "Уют - Сервис"</t>
  </si>
  <si>
    <t>4712026510</t>
  </si>
  <si>
    <t>17-08-2016 00:00:00</t>
  </si>
  <si>
    <t>26561857</t>
  </si>
  <si>
    <t>ООО "Уют-Сервис плюс"</t>
  </si>
  <si>
    <t>4712127967</t>
  </si>
  <si>
    <t>31352451</t>
  </si>
  <si>
    <t>ООО "ФСК "Лидер Северо-Запад"</t>
  </si>
  <si>
    <t>7802847404</t>
  </si>
  <si>
    <t>26523754</t>
  </si>
  <si>
    <t>ООО "Флагман"</t>
  </si>
  <si>
    <t>7805222344</t>
  </si>
  <si>
    <t>30422173</t>
  </si>
  <si>
    <t>ООО "ЭКОТЕХ"</t>
  </si>
  <si>
    <t>7838043414</t>
  </si>
  <si>
    <t>19-02-2016 00:00:00</t>
  </si>
  <si>
    <t>31229848</t>
  </si>
  <si>
    <t>ООО "ЭкоПром"</t>
  </si>
  <si>
    <t>7801352335</t>
  </si>
  <si>
    <t>28442757</t>
  </si>
  <si>
    <t>ООО "ЭкоСервис"</t>
  </si>
  <si>
    <t>4705050914</t>
  </si>
  <si>
    <t>29-09-2010 00:00:00</t>
  </si>
  <si>
    <t>31519672</t>
  </si>
  <si>
    <t>ООО «АКОС»</t>
  </si>
  <si>
    <t>7840097400</t>
  </si>
  <si>
    <t>31596245</t>
  </si>
  <si>
    <t>ООО «МЕТКЕМ»</t>
  </si>
  <si>
    <t>7825414118</t>
  </si>
  <si>
    <t>27796956</t>
  </si>
  <si>
    <t>ООО «ПетроЗемПроект»</t>
  </si>
  <si>
    <t>7811346468</t>
  </si>
  <si>
    <t>31597756</t>
  </si>
  <si>
    <t>ООО «РВС»</t>
  </si>
  <si>
    <t>4706048403</t>
  </si>
  <si>
    <t>31618718</t>
  </si>
  <si>
    <t>ООО «Солнечное Молоко»</t>
  </si>
  <si>
    <t>7805672142</t>
  </si>
  <si>
    <t>30872503</t>
  </si>
  <si>
    <t>ООО «Экосток»</t>
  </si>
  <si>
    <t>4707038888</t>
  </si>
  <si>
    <t>19-05-2016 00:00:00</t>
  </si>
  <si>
    <t>31635183</t>
  </si>
  <si>
    <t>ООО «Энергия»</t>
  </si>
  <si>
    <t>7802897652</t>
  </si>
  <si>
    <t>28903773</t>
  </si>
  <si>
    <t>ООО СМУ "Выборгский"</t>
  </si>
  <si>
    <t>7811312405</t>
  </si>
  <si>
    <t>781101001</t>
  </si>
  <si>
    <t>10-02-2015 00:00:00</t>
  </si>
  <si>
    <t>31007537</t>
  </si>
  <si>
    <t>ООО УК "Новоантропшино"</t>
  </si>
  <si>
    <t>4705063960</t>
  </si>
  <si>
    <t>26526809</t>
  </si>
  <si>
    <t>ООО Управляющая компания ''Оазис''</t>
  </si>
  <si>
    <t>4712128456</t>
  </si>
  <si>
    <t>26380436</t>
  </si>
  <si>
    <t>ООО" Ивангородский водоканал"</t>
  </si>
  <si>
    <t>4707026586</t>
  </si>
  <si>
    <t>26640606</t>
  </si>
  <si>
    <t>Обособленное подразделение ООО "ФПГ "РОССТРО - ЛФК"</t>
  </si>
  <si>
    <t>7811461140</t>
  </si>
  <si>
    <t>471645001</t>
  </si>
  <si>
    <t>26653815</t>
  </si>
  <si>
    <t>СЗПК-филиал ОАО "ЭЛТЕЗА"</t>
  </si>
  <si>
    <t>7716523950</t>
  </si>
  <si>
    <t>771601001</t>
  </si>
  <si>
    <t>26373286</t>
  </si>
  <si>
    <t>СМУП "Водоканал"</t>
  </si>
  <si>
    <t>4714017631</t>
  </si>
  <si>
    <t>31358350</t>
  </si>
  <si>
    <t>СПБ ГБУЗ Туберкулезный санаторий "Сосновый бор"</t>
  </si>
  <si>
    <t>4704022897</t>
  </si>
  <si>
    <t>26422737</t>
  </si>
  <si>
    <t>СПб ГУП "Завод МПБО-2"</t>
  </si>
  <si>
    <t>7806044006</t>
  </si>
  <si>
    <t>31105221</t>
  </si>
  <si>
    <t>ФГУП "Росморпорт"</t>
  </si>
  <si>
    <t>7702352454</t>
  </si>
  <si>
    <t>780502001</t>
  </si>
  <si>
    <t>15-05-2003 00:00:00</t>
  </si>
  <si>
    <t>26373300</t>
  </si>
  <si>
    <t>ФКУ "Исправительная колония №3 УФСИН России по г. СПб и ЛО"</t>
  </si>
  <si>
    <t>4716003610</t>
  </si>
  <si>
    <t>26373296</t>
  </si>
  <si>
    <t>ФКУ ИК-2 УФСИН России по С-Пб и ЛО</t>
  </si>
  <si>
    <t>4716000986</t>
  </si>
  <si>
    <t>26769187</t>
  </si>
  <si>
    <t>Федоровское МУП ЖКХ, инженерных коммуникаций и благоустройства</t>
  </si>
  <si>
    <t>4716025317</t>
  </si>
  <si>
    <t>31529004</t>
  </si>
  <si>
    <t>Филиал "АТЭС - Сосновый бор"</t>
  </si>
  <si>
    <t>7705923730</t>
  </si>
  <si>
    <t>470743001</t>
  </si>
  <si>
    <t>26380420</t>
  </si>
  <si>
    <t>Филиал "Невский водопровод" АО "ЛОКС"</t>
  </si>
  <si>
    <t>781703001</t>
  </si>
  <si>
    <t>31304643</t>
  </si>
  <si>
    <t>Филиал "Новогорелово" АО "ЛОКС"</t>
  </si>
  <si>
    <t>472543001</t>
  </si>
  <si>
    <t>27289646</t>
  </si>
  <si>
    <t>Филиал "Тосненский водоканал" АО "ЛОКС"</t>
  </si>
  <si>
    <t>471643001</t>
  </si>
  <si>
    <t>30941480</t>
  </si>
  <si>
    <t>Филиал ФГБУ "ЦЖКУ" Минобороны России по ЗВО</t>
  </si>
  <si>
    <t>7729314745</t>
  </si>
  <si>
    <t>784243001</t>
  </si>
  <si>
    <t>МО_ОКТМО</t>
  </si>
  <si>
    <t>Бокситогорский муниципальный район</t>
  </si>
  <si>
    <t>41603000</t>
  </si>
  <si>
    <t>Бокситогорское</t>
  </si>
  <si>
    <t>41603101</t>
  </si>
  <si>
    <t>Большедворское</t>
  </si>
  <si>
    <t>41603412</t>
  </si>
  <si>
    <t>Борское</t>
  </si>
  <si>
    <t>41603416</t>
  </si>
  <si>
    <t>Ефимовское</t>
  </si>
  <si>
    <t>41603155</t>
  </si>
  <si>
    <t>Климовское</t>
  </si>
  <si>
    <t>41603434</t>
  </si>
  <si>
    <t>Лидское</t>
  </si>
  <si>
    <t>41603460</t>
  </si>
  <si>
    <t>Пикалевское</t>
  </si>
  <si>
    <t>41603102</t>
  </si>
  <si>
    <t>Радогощинское</t>
  </si>
  <si>
    <t>41603472</t>
  </si>
  <si>
    <t>Самойловское</t>
  </si>
  <si>
    <t>41603476</t>
  </si>
  <si>
    <t>Волосовский муниципальный район</t>
  </si>
  <si>
    <t>Бегуницкое</t>
  </si>
  <si>
    <t>41606404</t>
  </si>
  <si>
    <t>Беседское</t>
  </si>
  <si>
    <t>41606406</t>
  </si>
  <si>
    <t>Большеврудское</t>
  </si>
  <si>
    <t>41606412</t>
  </si>
  <si>
    <t>41606000</t>
  </si>
  <si>
    <t>Волосовское</t>
  </si>
  <si>
    <t>41606101</t>
  </si>
  <si>
    <t>Губаницкое</t>
  </si>
  <si>
    <t>41606416</t>
  </si>
  <si>
    <t>Зимитицкое</t>
  </si>
  <si>
    <t>41606452</t>
  </si>
  <si>
    <t>Изварское</t>
  </si>
  <si>
    <t>41606418</t>
  </si>
  <si>
    <t>Калитинское</t>
  </si>
  <si>
    <t>41606420</t>
  </si>
  <si>
    <t>Каложицкое</t>
  </si>
  <si>
    <t>41606424</t>
  </si>
  <si>
    <t>Кикеринское</t>
  </si>
  <si>
    <t>41606425</t>
  </si>
  <si>
    <t>Клопицкое</t>
  </si>
  <si>
    <t>41606430</t>
  </si>
  <si>
    <t>Курское</t>
  </si>
  <si>
    <t>41606432</t>
  </si>
  <si>
    <t>Рабитицское</t>
  </si>
  <si>
    <t>41606408</t>
  </si>
  <si>
    <t>Сабское</t>
  </si>
  <si>
    <t>41606436</t>
  </si>
  <si>
    <t>Сельцовское</t>
  </si>
  <si>
    <t>41606428</t>
  </si>
  <si>
    <t>Терпилицкое</t>
  </si>
  <si>
    <t>41606444</t>
  </si>
  <si>
    <t>Волховский муниципальный район</t>
  </si>
  <si>
    <t>Бережковское</t>
  </si>
  <si>
    <t>41609453</t>
  </si>
  <si>
    <t>41609000</t>
  </si>
  <si>
    <t>Волховское</t>
  </si>
  <si>
    <t>41609101</t>
  </si>
  <si>
    <t>Вындиноостровское</t>
  </si>
  <si>
    <t>41609403</t>
  </si>
  <si>
    <t>Иссадское</t>
  </si>
  <si>
    <t>41609418</t>
  </si>
  <si>
    <t>Кисельнинское</t>
  </si>
  <si>
    <t>41609471</t>
  </si>
  <si>
    <t>Колчановское</t>
  </si>
  <si>
    <t>41609427</t>
  </si>
  <si>
    <t>Новоладожское</t>
  </si>
  <si>
    <t>41609104</t>
  </si>
  <si>
    <t>Пашское</t>
  </si>
  <si>
    <t>41609444</t>
  </si>
  <si>
    <t>Потанинское</t>
  </si>
  <si>
    <t>41609450</t>
  </si>
  <si>
    <t>Свирицкое</t>
  </si>
  <si>
    <t>41609480</t>
  </si>
  <si>
    <t>Селивановское</t>
  </si>
  <si>
    <t>41609461</t>
  </si>
  <si>
    <t>Староладожское</t>
  </si>
  <si>
    <t>41609462</t>
  </si>
  <si>
    <t>Сясьстройское</t>
  </si>
  <si>
    <t>41609108</t>
  </si>
  <si>
    <t>Усадищенское</t>
  </si>
  <si>
    <t>41609465</t>
  </si>
  <si>
    <t>Хваловское</t>
  </si>
  <si>
    <t>41609468</t>
  </si>
  <si>
    <t>Агалатовское</t>
  </si>
  <si>
    <t>41612408</t>
  </si>
  <si>
    <t>Бугровское</t>
  </si>
  <si>
    <t>41612402</t>
  </si>
  <si>
    <t>41612000</t>
  </si>
  <si>
    <t>Всеволожское</t>
  </si>
  <si>
    <t>41612101</t>
  </si>
  <si>
    <t>Дубровское</t>
  </si>
  <si>
    <t>41612154</t>
  </si>
  <si>
    <t>Колтушское</t>
  </si>
  <si>
    <t>41612416</t>
  </si>
  <si>
    <t>Кузьмоловское</t>
  </si>
  <si>
    <t>41612158</t>
  </si>
  <si>
    <t>Куйвозовское</t>
  </si>
  <si>
    <t>41612420</t>
  </si>
  <si>
    <t>Лесколовское</t>
  </si>
  <si>
    <t>41612424</t>
  </si>
  <si>
    <t>Морозовское</t>
  </si>
  <si>
    <t>41612163</t>
  </si>
  <si>
    <t>Муринское</t>
  </si>
  <si>
    <t>41612103</t>
  </si>
  <si>
    <t>41612428</t>
  </si>
  <si>
    <t>Новодевяткинское</t>
  </si>
  <si>
    <t>41612458</t>
  </si>
  <si>
    <t>Рахьинское</t>
  </si>
  <si>
    <t>41612167</t>
  </si>
  <si>
    <t>Романовское</t>
  </si>
  <si>
    <t>41612442</t>
  </si>
  <si>
    <t>Свердловское</t>
  </si>
  <si>
    <t>41612168</t>
  </si>
  <si>
    <t>Сертоловское</t>
  </si>
  <si>
    <t>41612102</t>
  </si>
  <si>
    <t>Токсовское</t>
  </si>
  <si>
    <t>41612175</t>
  </si>
  <si>
    <t>Щегловское</t>
  </si>
  <si>
    <t>41612448</t>
  </si>
  <si>
    <t>Юкковское</t>
  </si>
  <si>
    <t>41612456</t>
  </si>
  <si>
    <t>Выборгский муниципальный район</t>
  </si>
  <si>
    <t>41615000</t>
  </si>
  <si>
    <t>Выборгское</t>
  </si>
  <si>
    <t>41615101</t>
  </si>
  <si>
    <t>Высоцкое</t>
  </si>
  <si>
    <t>41615104</t>
  </si>
  <si>
    <t>Гончаровское</t>
  </si>
  <si>
    <t>41615492</t>
  </si>
  <si>
    <t>Каменногорское</t>
  </si>
  <si>
    <t>41615106</t>
  </si>
  <si>
    <t>Красносельское</t>
  </si>
  <si>
    <t>41615436</t>
  </si>
  <si>
    <t>Первомайское</t>
  </si>
  <si>
    <t>41615460</t>
  </si>
  <si>
    <t>Полянское</t>
  </si>
  <si>
    <t>41615464</t>
  </si>
  <si>
    <t>Приморское</t>
  </si>
  <si>
    <t>41615108</t>
  </si>
  <si>
    <t>Рощинское</t>
  </si>
  <si>
    <t>41615158</t>
  </si>
  <si>
    <t>Светогорское</t>
  </si>
  <si>
    <t>41615114</t>
  </si>
  <si>
    <t>Селезневское</t>
  </si>
  <si>
    <t>41615476</t>
  </si>
  <si>
    <t>Советское</t>
  </si>
  <si>
    <t>41615163</t>
  </si>
  <si>
    <t>Гатчинский муниципальный район</t>
  </si>
  <si>
    <t>Большеколпанское</t>
  </si>
  <si>
    <t>41618408</t>
  </si>
  <si>
    <t>Веревское</t>
  </si>
  <si>
    <t>41618416</t>
  </si>
  <si>
    <t>Войсковицкое</t>
  </si>
  <si>
    <t>41618418</t>
  </si>
  <si>
    <t>Вырицкое</t>
  </si>
  <si>
    <t>41618154</t>
  </si>
  <si>
    <t>41618000</t>
  </si>
  <si>
    <t>Гатчинское</t>
  </si>
  <si>
    <t>41618101</t>
  </si>
  <si>
    <t>Дружногорское</t>
  </si>
  <si>
    <t>41618156</t>
  </si>
  <si>
    <t>Елизаветинское</t>
  </si>
  <si>
    <t>41618424</t>
  </si>
  <si>
    <t>Кобринское</t>
  </si>
  <si>
    <t>41618426</t>
  </si>
  <si>
    <t>Коммунарское</t>
  </si>
  <si>
    <t>41618105</t>
  </si>
  <si>
    <t>Новосветское</t>
  </si>
  <si>
    <t>41618444</t>
  </si>
  <si>
    <t>Пудомягское</t>
  </si>
  <si>
    <t>41618404</t>
  </si>
  <si>
    <t>Пудостьское</t>
  </si>
  <si>
    <t>41618448</t>
  </si>
  <si>
    <t>Рождественское</t>
  </si>
  <si>
    <t>41618452</t>
  </si>
  <si>
    <t>Сиверское</t>
  </si>
  <si>
    <t>41618169</t>
  </si>
  <si>
    <t>Сусанинское</t>
  </si>
  <si>
    <t>41618460</t>
  </si>
  <si>
    <t>Сяськелевское</t>
  </si>
  <si>
    <t>41618461</t>
  </si>
  <si>
    <t>Тайцкое</t>
  </si>
  <si>
    <t>41618176</t>
  </si>
  <si>
    <t>Кингисеппский муниципальный район</t>
  </si>
  <si>
    <t>Большелуцкое</t>
  </si>
  <si>
    <t>41621404</t>
  </si>
  <si>
    <t>Вистинское</t>
  </si>
  <si>
    <t>41621452</t>
  </si>
  <si>
    <t>Ивангородское</t>
  </si>
  <si>
    <t>41621102</t>
  </si>
  <si>
    <t>41621000</t>
  </si>
  <si>
    <t>Кингисеппское</t>
  </si>
  <si>
    <t>41621101</t>
  </si>
  <si>
    <t>Котельское</t>
  </si>
  <si>
    <t>41621420</t>
  </si>
  <si>
    <t>Куземкинское</t>
  </si>
  <si>
    <t>41621432</t>
  </si>
  <si>
    <t>Нежновское</t>
  </si>
  <si>
    <t>41621440</t>
  </si>
  <si>
    <t>Опольевское</t>
  </si>
  <si>
    <t>41621444</t>
  </si>
  <si>
    <t>Пустомержское</t>
  </si>
  <si>
    <t>41621448</t>
  </si>
  <si>
    <t>Усть-Лужское</t>
  </si>
  <si>
    <t>41621428</t>
  </si>
  <si>
    <t>Фалилеевское</t>
  </si>
  <si>
    <t>41621412</t>
  </si>
  <si>
    <t>Киришский муниципальный район</t>
  </si>
  <si>
    <t>Будогощское</t>
  </si>
  <si>
    <t>41624152</t>
  </si>
  <si>
    <t>Глажевское</t>
  </si>
  <si>
    <t>41624412</t>
  </si>
  <si>
    <t>41624000</t>
  </si>
  <si>
    <t>Киришское</t>
  </si>
  <si>
    <t>41624101</t>
  </si>
  <si>
    <t>Кусинское</t>
  </si>
  <si>
    <t>41624423</t>
  </si>
  <si>
    <t>Пчевжинское</t>
  </si>
  <si>
    <t>41624427</t>
  </si>
  <si>
    <t>Пчевское</t>
  </si>
  <si>
    <t>41624428</t>
  </si>
  <si>
    <t>Кировский муниципальный район</t>
  </si>
  <si>
    <t>41625000</t>
  </si>
  <si>
    <t>Кировское</t>
  </si>
  <si>
    <t>41625101</t>
  </si>
  <si>
    <t>Мгинское</t>
  </si>
  <si>
    <t>41625154</t>
  </si>
  <si>
    <t>Назиевское</t>
  </si>
  <si>
    <t>41625156</t>
  </si>
  <si>
    <t>Отрадненское</t>
  </si>
  <si>
    <t>41625104</t>
  </si>
  <si>
    <t>Павловское</t>
  </si>
  <si>
    <t>41625158</t>
  </si>
  <si>
    <t>Приладожское</t>
  </si>
  <si>
    <t>41625160</t>
  </si>
  <si>
    <t>Путиловское</t>
  </si>
  <si>
    <t>41625440</t>
  </si>
  <si>
    <t>Синявинское</t>
  </si>
  <si>
    <t>41625163</t>
  </si>
  <si>
    <t>Суховское</t>
  </si>
  <si>
    <t>41625445</t>
  </si>
  <si>
    <t>Шлиссельбургское</t>
  </si>
  <si>
    <t>41625102</t>
  </si>
  <si>
    <t>Шумское</t>
  </si>
  <si>
    <t>41625450</t>
  </si>
  <si>
    <t>Лодейнопольский муниципальный район</t>
  </si>
  <si>
    <t>Алеховщинское</t>
  </si>
  <si>
    <t>41627404</t>
  </si>
  <si>
    <t>Доможировское</t>
  </si>
  <si>
    <t>41627410</t>
  </si>
  <si>
    <t>41627000</t>
  </si>
  <si>
    <t>Лодейнопольское</t>
  </si>
  <si>
    <t>41627101</t>
  </si>
  <si>
    <t>Свирьстройское</t>
  </si>
  <si>
    <t>41627154</t>
  </si>
  <si>
    <t>Янегское</t>
  </si>
  <si>
    <t>41627420</t>
  </si>
  <si>
    <t>Ломоносовский муниципальный район</t>
  </si>
  <si>
    <t>Аннинское</t>
  </si>
  <si>
    <t>41630152</t>
  </si>
  <si>
    <t>Большеижорское</t>
  </si>
  <si>
    <t>41630154</t>
  </si>
  <si>
    <t>Виллозское</t>
  </si>
  <si>
    <t>41630157</t>
  </si>
  <si>
    <t>Горбунковское</t>
  </si>
  <si>
    <t>41630424</t>
  </si>
  <si>
    <t>Гостилицкое</t>
  </si>
  <si>
    <t>41630420</t>
  </si>
  <si>
    <t>Кипенское</t>
  </si>
  <si>
    <t>41630428</t>
  </si>
  <si>
    <t>Копорское</t>
  </si>
  <si>
    <t>41630432</t>
  </si>
  <si>
    <t>Лаголовское</t>
  </si>
  <si>
    <t>41630434</t>
  </si>
  <si>
    <t>Лебяженское</t>
  </si>
  <si>
    <t>41630162</t>
  </si>
  <si>
    <t>41630000</t>
  </si>
  <si>
    <t>Лопухинское</t>
  </si>
  <si>
    <t>41630436</t>
  </si>
  <si>
    <t>Низинское</t>
  </si>
  <si>
    <t>41630408</t>
  </si>
  <si>
    <t>Оржицкое</t>
  </si>
  <si>
    <t>41630438</t>
  </si>
  <si>
    <t>Пениковское</t>
  </si>
  <si>
    <t>41630412</t>
  </si>
  <si>
    <t>Ропшинское</t>
  </si>
  <si>
    <t>41630440</t>
  </si>
  <si>
    <t>Русско-Высоцкое</t>
  </si>
  <si>
    <t>41630444</t>
  </si>
  <si>
    <t>Лужский муниципальный район</t>
  </si>
  <si>
    <t>Володарское</t>
  </si>
  <si>
    <t>41633408</t>
  </si>
  <si>
    <t>Волошовское</t>
  </si>
  <si>
    <t>41633416</t>
  </si>
  <si>
    <t>Дзержинское</t>
  </si>
  <si>
    <t>41633420</t>
  </si>
  <si>
    <t>Заклинское</t>
  </si>
  <si>
    <t>41633436</t>
  </si>
  <si>
    <t>41633000</t>
  </si>
  <si>
    <t>Лужское</t>
  </si>
  <si>
    <t>41633101</t>
  </si>
  <si>
    <t>Мшинское</t>
  </si>
  <si>
    <t>41633440</t>
  </si>
  <si>
    <t>Оредежское</t>
  </si>
  <si>
    <t>41633444</t>
  </si>
  <si>
    <t>Осьминское</t>
  </si>
  <si>
    <t>41633448</t>
  </si>
  <si>
    <t>Ретюнское</t>
  </si>
  <si>
    <t>41633488</t>
  </si>
  <si>
    <t>Серебрянское</t>
  </si>
  <si>
    <t>41633464</t>
  </si>
  <si>
    <t>Скребловское</t>
  </si>
  <si>
    <t>41633468</t>
  </si>
  <si>
    <t>Тесовское</t>
  </si>
  <si>
    <t>41633472</t>
  </si>
  <si>
    <t>Толмачевское</t>
  </si>
  <si>
    <t>41633154</t>
  </si>
  <si>
    <t>Торковичское</t>
  </si>
  <si>
    <t>41633478</t>
  </si>
  <si>
    <t>Ям-Тесовское</t>
  </si>
  <si>
    <t>41633456</t>
  </si>
  <si>
    <t>Подпорожский муниципальный район</t>
  </si>
  <si>
    <t>Важинское</t>
  </si>
  <si>
    <t>41636154</t>
  </si>
  <si>
    <t>Винницкое</t>
  </si>
  <si>
    <t>41636404</t>
  </si>
  <si>
    <t>Вознесенское</t>
  </si>
  <si>
    <t>41636158</t>
  </si>
  <si>
    <t>Никольское</t>
  </si>
  <si>
    <t>41636163</t>
  </si>
  <si>
    <t>41636000</t>
  </si>
  <si>
    <t>Подпорожское</t>
  </si>
  <si>
    <t>41636101</t>
  </si>
  <si>
    <t>Приозерский муниципальный район</t>
  </si>
  <si>
    <t>Громовское</t>
  </si>
  <si>
    <t>41639412</t>
  </si>
  <si>
    <t>Запорожское</t>
  </si>
  <si>
    <t>41639416</t>
  </si>
  <si>
    <t>Красноозерное</t>
  </si>
  <si>
    <t>41639420</t>
  </si>
  <si>
    <t>Кузнечнинское</t>
  </si>
  <si>
    <t>41639154</t>
  </si>
  <si>
    <t>Ларионовское</t>
  </si>
  <si>
    <t>41639424</t>
  </si>
  <si>
    <t>Мельниковское</t>
  </si>
  <si>
    <t>41639428</t>
  </si>
  <si>
    <t>Мичуринское</t>
  </si>
  <si>
    <t>41639432</t>
  </si>
  <si>
    <t>Петровское</t>
  </si>
  <si>
    <t>41639440</t>
  </si>
  <si>
    <t>Плодовское</t>
  </si>
  <si>
    <t>41639436</t>
  </si>
  <si>
    <t>41639000</t>
  </si>
  <si>
    <t>Приозерское</t>
  </si>
  <si>
    <t>41639101</t>
  </si>
  <si>
    <t>Раздольевское</t>
  </si>
  <si>
    <t>41639408</t>
  </si>
  <si>
    <t>Ромашкинское</t>
  </si>
  <si>
    <t>41639434</t>
  </si>
  <si>
    <t>Севастьяновское</t>
  </si>
  <si>
    <t>41639404</t>
  </si>
  <si>
    <t>Сосновское</t>
  </si>
  <si>
    <t>41639444</t>
  </si>
  <si>
    <t>Сланцевский муниципальный район</t>
  </si>
  <si>
    <t>Выскатское</t>
  </si>
  <si>
    <t>41642404</t>
  </si>
  <si>
    <t>Гостицкое</t>
  </si>
  <si>
    <t>41642424</t>
  </si>
  <si>
    <t>Загривское</t>
  </si>
  <si>
    <t>41642408</t>
  </si>
  <si>
    <t>Новосельское</t>
  </si>
  <si>
    <t>41642420</t>
  </si>
  <si>
    <t>41642000</t>
  </si>
  <si>
    <t>Сланцевское</t>
  </si>
  <si>
    <t>41642101</t>
  </si>
  <si>
    <t>Старопольское</t>
  </si>
  <si>
    <t>41642436</t>
  </si>
  <si>
    <t>Черновское</t>
  </si>
  <si>
    <t>41642440</t>
  </si>
  <si>
    <t>Сосновоборский городской округ</t>
  </si>
  <si>
    <t>41754000</t>
  </si>
  <si>
    <t>Тихвинский муниципальный район</t>
  </si>
  <si>
    <t>41645410</t>
  </si>
  <si>
    <t>Ганьковское</t>
  </si>
  <si>
    <t>41645412</t>
  </si>
  <si>
    <t>Горское</t>
  </si>
  <si>
    <t>41645416</t>
  </si>
  <si>
    <t>Коськовское</t>
  </si>
  <si>
    <t>41645472</t>
  </si>
  <si>
    <t>Мелегежское</t>
  </si>
  <si>
    <t>41645408</t>
  </si>
  <si>
    <t>Пашозерское</t>
  </si>
  <si>
    <t>41645456</t>
  </si>
  <si>
    <t>41645000</t>
  </si>
  <si>
    <t>Тихвинское</t>
  </si>
  <si>
    <t>41645101</t>
  </si>
  <si>
    <t>Цвылевское</t>
  </si>
  <si>
    <t>41645432</t>
  </si>
  <si>
    <t>Шугозерское</t>
  </si>
  <si>
    <t>41645477</t>
  </si>
  <si>
    <t>Тосненский муниципальный район</t>
  </si>
  <si>
    <t>Красноборское</t>
  </si>
  <si>
    <t>41648154</t>
  </si>
  <si>
    <t>Лисинское</t>
  </si>
  <si>
    <t>41648430</t>
  </si>
  <si>
    <t>Любанское</t>
  </si>
  <si>
    <t>41648105</t>
  </si>
  <si>
    <t>41648108</t>
  </si>
  <si>
    <t>Нурминское</t>
  </si>
  <si>
    <t>41648418</t>
  </si>
  <si>
    <t>Рябовское</t>
  </si>
  <si>
    <t>41648160</t>
  </si>
  <si>
    <t>Тельмановское</t>
  </si>
  <si>
    <t>41648443</t>
  </si>
  <si>
    <t>41648000</t>
  </si>
  <si>
    <t>Тосненское</t>
  </si>
  <si>
    <t>41648101</t>
  </si>
  <si>
    <t>Трубникоборское</t>
  </si>
  <si>
    <t>41648444</t>
  </si>
  <si>
    <t>Ульяновское</t>
  </si>
  <si>
    <t>41648164</t>
  </si>
  <si>
    <t>Фёдоровское</t>
  </si>
  <si>
    <t>41648165</t>
  </si>
  <si>
    <t>Форносовское</t>
  </si>
  <si>
    <t>41648170</t>
  </si>
  <si>
    <t>Шапкинское</t>
  </si>
  <si>
    <t>41648464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</si>
  <si>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</si>
  <si>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</si>
  <si>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</si>
  <si>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</si>
  <si>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</si>
  <si>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</si>
  <si>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</si>
  <si>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</si>
  <si>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</si>
  <si>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</si>
  <si>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</si>
  <si>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</si>
  <si>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</si>
  <si>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</si>
  <si>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</si>
  <si>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</si>
  <si>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</si>
  <si>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</si>
  <si>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</si>
  <si>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</si>
  <si>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</si>
  <si>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</si>
  <si>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</si>
  <si>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</si>
  <si>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</si>
  <si>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</si>
  <si>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</si>
  <si>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</si>
  <si>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</si>
  <si>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</si>
  <si>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</si>
  <si>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</si>
  <si>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</si>
  <si>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</si>
  <si>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</si>
  <si>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</si>
  <si>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</si>
  <si>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</si>
  <si>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</si>
  <si>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</si>
  <si>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</si>
  <si>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</si>
  <si>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</si>
  <si>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первичное раскрытие информации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</si>
  <si>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</si>
  <si>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</si>
  <si>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</si>
  <si>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</si>
  <si>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</si>
  <si>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питьевую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</si>
  <si>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</si>
  <si>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</si>
  <si>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</si>
  <si>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</si>
  <si>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</si>
  <si>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</si>
  <si>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</si>
  <si>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</si>
  <si>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</si>
  <si>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</si>
  <si>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</si>
  <si>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</si>
  <si>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</si>
  <si>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</si>
  <si>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</si>
  <si>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Передача</t>
  </si>
  <si>
    <t>Горячая вода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</si>
  <si>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</si>
  <si>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</si>
  <si>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</si>
  <si>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</si>
  <si>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</si>
  <si>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</si>
  <si>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артезианскую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</si>
  <si>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</si>
  <si>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</si>
  <si>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</si>
  <si>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</si>
  <si>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</si>
  <si>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</si>
  <si>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</si>
  <si>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</si>
  <si>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3.11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</si>
  <si>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</si>
  <si>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</si>
  <si>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</si>
  <si>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</si>
  <si>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</si>
  <si>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</si>
  <si>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</si>
  <si>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</si>
  <si>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</si>
  <si>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</si>
  <si>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</si>
  <si>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</si>
  <si>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</si>
  <si>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</si>
  <si>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</si>
  <si>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</si>
  <si>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</si>
  <si>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</si>
  <si>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</si>
  <si>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</si>
  <si>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</si>
  <si>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</si>
  <si>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3.12.1</t>
  </si>
  <si>
    <t>Информация о предложении об установлении тарифов в сфере водоотведения на очередной период регулирования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</si>
  <si>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</si>
  <si>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</si>
  <si>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</si>
  <si>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</si>
  <si>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</si>
  <si>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</si>
  <si>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</si>
  <si>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</si>
  <si>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</si>
  <si>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Добавить вариант …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</si>
  <si>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</si>
  <si>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</si>
  <si>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</si>
  <si>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</si>
  <si>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</si>
  <si>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</si>
  <si>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3.12.2</t>
  </si>
  <si>
    <t>Информация о предложении величин тарифов на водоотведение, транспортировку воды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</si>
  <si>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</si>
  <si>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</si>
  <si>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</si>
  <si>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</si>
  <si>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</si>
  <si>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</si>
  <si>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</si>
  <si>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</si>
  <si>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</si>
  <si>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</si>
  <si>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</si>
  <si>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</si>
  <si>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</si>
  <si>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</si>
  <si>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</si>
  <si>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</si>
  <si>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</si>
  <si>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</si>
  <si>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</si>
  <si>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</si>
  <si>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</si>
  <si>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</si>
  <si>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</si>
  <si>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</si>
  <si>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</si>
  <si>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</si>
  <si>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</si>
  <si>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</si>
  <si>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</si>
  <si>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</si>
  <si>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</si>
  <si>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</si>
  <si>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</si>
  <si>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</si>
  <si>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</si>
  <si>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</si>
  <si>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</si>
  <si>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</si>
  <si>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</si>
  <si>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</si>
  <si>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водоотведения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</si>
  <si>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</si>
  <si>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</si>
  <si>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</si>
  <si>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водоотведения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</si>
  <si>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</si>
  <si>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</si>
  <si>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</si>
  <si>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</si>
  <si>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</si>
  <si>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</si>
  <si>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</si>
  <si>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</si>
  <si>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</si>
  <si>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</si>
  <si>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</si>
  <si>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</si>
  <si>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</si>
  <si>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</si>
  <si>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</si>
  <si>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</si>
  <si>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</si>
  <si>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</si>
  <si>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</si>
  <si>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</si>
  <si>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</si>
  <si>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</si>
  <si>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</si>
  <si>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</si>
  <si>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</si>
  <si>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</si>
  <si>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</si>
  <si>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</si>
  <si>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</si>
  <si>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</si>
  <si>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</si>
  <si>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</si>
  <si>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</si>
  <si>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</si>
  <si>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</si>
  <si>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</si>
  <si>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</si>
  <si>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</si>
  <si>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</si>
  <si>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</si>
  <si>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</si>
  <si>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</si>
  <si>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</si>
  <si>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</si>
  <si>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</si>
  <si>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Краснодарский край</t>
  </si>
  <si>
    <t>Текущая дата</t>
  </si>
  <si>
    <t>26</t>
  </si>
  <si>
    <t>Красноярский край</t>
  </si>
  <si>
    <t>Организация</t>
  </si>
  <si>
    <t>02.10.2023 18:54:02</t>
  </si>
  <si>
    <t>27</t>
  </si>
  <si>
    <t>Курганская область</t>
  </si>
  <si>
    <t>28</t>
  </si>
  <si>
    <t>Курская область</t>
  </si>
  <si>
    <t>29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</si>
  <si>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</si>
  <si>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</si>
  <si>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</si>
  <si>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</si>
  <si>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</si>
  <si>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</si>
  <si>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</si>
  <si>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</si>
  <si>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</si>
  <si>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</si>
  <si>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</si>
  <si>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</si>
  <si>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</si>
  <si>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</si>
  <si>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</si>
  <si>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</si>
  <si>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</si>
  <si>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</si>
  <si>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</si>
  <si>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</si>
  <si>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</si>
  <si>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</si>
  <si>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</si>
  <si>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</si>
  <si>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</si>
  <si>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</si>
  <si>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</si>
  <si>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</si>
  <si>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</si>
  <si>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</si>
  <si>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</si>
  <si>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</si>
  <si>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</si>
  <si>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</si>
  <si>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</si>
  <si>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</si>
  <si>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</si>
  <si>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</si>
  <si>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</si>
  <si>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</si>
  <si>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</si>
  <si>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</si>
  <si>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</si>
  <si>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</si>
  <si>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</si>
  <si>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</si>
  <si>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</si>
  <si>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</si>
  <si>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</si>
  <si>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</si>
  <si>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</si>
  <si>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</si>
  <si>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</si>
  <si>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</si>
  <si>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</si>
  <si>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</si>
  <si>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</si>
  <si>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</si>
  <si>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</si>
  <si>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</si>
  <si>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</si>
  <si>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</si>
  <si>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</si>
  <si>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</si>
  <si>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</si>
  <si>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</si>
  <si>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</si>
  <si>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</si>
  <si>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</si>
  <si>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</si>
  <si>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</si>
  <si>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</si>
  <si>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</si>
  <si>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</si>
  <si>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</si>
  <si>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</si>
  <si>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</si>
  <si>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</si>
  <si>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</si>
  <si>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</si>
  <si>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</si>
  <si>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</si>
  <si>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</si>
  <si>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</si>
  <si>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</si>
  <si>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</si>
  <si>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</si>
  <si>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</si>
  <si>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</si>
  <si>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ВО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</si>
  <si>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</si>
  <si>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</si>
  <si>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</si>
  <si>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</si>
  <si>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</si>
  <si>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</si>
  <si>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</si>
  <si>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</si>
  <si>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</si>
  <si>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</si>
  <si>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</si>
  <si>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</si>
  <si>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</si>
  <si>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</si>
  <si>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</si>
  <si>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</si>
  <si>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</si>
  <si>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</si>
  <si>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</si>
  <si>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</si>
  <si>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</si>
  <si>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</si>
  <si>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канализационной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</si>
  <si>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</si>
  <si>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</si>
  <si>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</si>
  <si>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</si>
  <si>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</si>
  <si>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</si>
  <si>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</si>
  <si>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</si>
  <si>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</si>
  <si>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</si>
  <si>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</si>
  <si>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</si>
  <si>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</si>
  <si>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</si>
  <si>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</si>
  <si>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</si>
  <si>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</si>
  <si>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</si>
  <si>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et_List13_1</t>
  </si>
  <si>
    <t>et_List14_1_1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</si>
  <si>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</si>
  <si>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et_List14_1_4</t>
  </si>
  <si>
    <t>et_List14_1_2</t>
  </si>
  <si>
    <t>et_List14_1_3</t>
  </si>
  <si>
    <t>et_List05(_1,_2,_3,_4)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</si>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</sst>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92">
    <font>
      <sz val="9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1"/>
      <color indexed="1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46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"/>
      <color indexed="37"/>
      <name val="Tahoma"/>
      <family val="2"/>
    </font>
    <font>
      <sz val="1"/>
      <color indexed="8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b/>
      <sz val="24"/>
      <color indexed="8"/>
      <name val="Tahoma"/>
      <family val="2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b/>
      <sz val="1"/>
      <color indexed="9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18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15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7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2" fillId="2" borderId="0" applyBorder="0" applyProtection="0">
      <alignment vertical="top"/>
    </xf>
    <xf numFmtId="164" fontId="2" fillId="3" borderId="0" applyBorder="0" applyProtection="0">
      <alignment vertical="top"/>
    </xf>
    <xf numFmtId="164" fontId="2" fillId="4" borderId="0" applyBorder="0" applyProtection="0">
      <alignment vertical="top"/>
    </xf>
    <xf numFmtId="164" fontId="2" fillId="2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2" fillId="2" borderId="0" applyBorder="0" applyProtection="0">
      <alignment vertical="top"/>
    </xf>
    <xf numFmtId="164" fontId="2" fillId="6" borderId="0" applyBorder="0" applyProtection="0">
      <alignment vertical="top"/>
    </xf>
    <xf numFmtId="164" fontId="2" fillId="4" borderId="0" applyBorder="0" applyProtection="0">
      <alignment vertical="top"/>
    </xf>
    <xf numFmtId="164" fontId="2" fillId="7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3" fillId="8" borderId="0" applyBorder="0" applyProtection="0">
      <alignment vertical="top"/>
    </xf>
    <xf numFmtId="164" fontId="3" fillId="6" borderId="0" applyBorder="0" applyProtection="0">
      <alignment vertical="top"/>
    </xf>
    <xf numFmtId="164" fontId="3" fillId="4" borderId="0" applyBorder="0" applyProtection="0">
      <alignment vertical="top"/>
    </xf>
    <xf numFmtId="164" fontId="3" fillId="9" borderId="0" applyBorder="0" applyProtection="0">
      <alignment vertical="top"/>
    </xf>
    <xf numFmtId="164" fontId="3" fillId="8" borderId="0" applyBorder="0" applyProtection="0">
      <alignment vertical="top"/>
    </xf>
    <xf numFmtId="164" fontId="3" fillId="3" borderId="0" applyBorder="0" applyProtection="0">
      <alignment vertical="top"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4" fontId="5" fillId="10" borderId="1">
      <alignment vertical="top"/>
      <protection/>
    </xf>
    <xf numFmtId="164" fontId="6" fillId="0" borderId="1">
      <alignment vertical="top"/>
      <protection locked="0"/>
    </xf>
    <xf numFmtId="164" fontId="6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7" fillId="11" borderId="0">
      <alignment/>
      <protection locked="0"/>
    </xf>
    <xf numFmtId="165" fontId="8" fillId="0" borderId="0" applyFill="0" applyBorder="0" applyProtection="0">
      <alignment vertical="center"/>
    </xf>
    <xf numFmtId="170" fontId="7" fillId="11" borderId="0">
      <alignment/>
      <protection locked="0"/>
    </xf>
    <xf numFmtId="171" fontId="7" fillId="11" borderId="0">
      <alignment/>
      <protection locked="0"/>
    </xf>
    <xf numFmtId="165" fontId="6" fillId="2" borderId="1">
      <alignment vertical="top"/>
      <protection/>
    </xf>
    <xf numFmtId="164" fontId="9" fillId="0" borderId="0" applyFill="0" applyBorder="0" applyProtection="0">
      <alignment vertical="top"/>
    </xf>
    <xf numFmtId="164" fontId="6" fillId="4" borderId="1">
      <alignment vertical="top"/>
      <protection/>
    </xf>
    <xf numFmtId="164" fontId="6" fillId="9" borderId="1">
      <alignment vertical="top"/>
      <protection/>
    </xf>
    <xf numFmtId="164" fontId="6" fillId="9" borderId="1">
      <alignment vertical="top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5" fontId="4" fillId="0" borderId="0">
      <alignment/>
      <protection/>
    </xf>
    <xf numFmtId="165" fontId="8" fillId="0" borderId="0" applyFill="0" applyBorder="0" applyProtection="0">
      <alignment vertical="center"/>
    </xf>
    <xf numFmtId="165" fontId="8" fillId="0" borderId="0" applyFill="0" applyBorder="0" applyProtection="0">
      <alignment vertical="center"/>
    </xf>
    <xf numFmtId="164" fontId="12" fillId="12" borderId="2">
      <alignment horizontal="center" vertical="center"/>
      <protection/>
    </xf>
    <xf numFmtId="164" fontId="12" fillId="12" borderId="2">
      <alignment horizontal="center" vertical="center"/>
      <protection/>
    </xf>
    <xf numFmtId="164" fontId="13" fillId="7" borderId="3">
      <alignment horizontal="center" vertical="center"/>
      <protection/>
    </xf>
    <xf numFmtId="164" fontId="3" fillId="8" borderId="0" applyBorder="0" applyProtection="0">
      <alignment vertical="top"/>
    </xf>
    <xf numFmtId="164" fontId="3" fillId="13" borderId="0" applyBorder="0" applyProtection="0">
      <alignment vertical="top"/>
    </xf>
    <xf numFmtId="164" fontId="3" fillId="14" borderId="0" applyBorder="0" applyProtection="0">
      <alignment vertical="top"/>
    </xf>
    <xf numFmtId="164" fontId="3" fillId="15" borderId="0" applyBorder="0" applyProtection="0">
      <alignment vertical="top"/>
    </xf>
    <xf numFmtId="164" fontId="3" fillId="8" borderId="0" applyBorder="0" applyProtection="0">
      <alignment vertical="top"/>
    </xf>
    <xf numFmtId="164" fontId="3" fillId="16" borderId="0" applyBorder="0" applyProtection="0">
      <alignment vertical="top"/>
    </xf>
    <xf numFmtId="164" fontId="14" fillId="2" borderId="4" applyProtection="0">
      <alignment vertical="top"/>
    </xf>
    <xf numFmtId="164" fontId="15" fillId="2" borderId="1" applyProtection="0">
      <alignment vertical="top"/>
    </xf>
    <xf numFmtId="164" fontId="16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164" fontId="10" fillId="0" borderId="0" applyFill="0" applyBorder="0" applyProtection="0">
      <alignment vertical="top"/>
    </xf>
    <xf numFmtId="164" fontId="18" fillId="0" borderId="0" applyFill="0" applyBorder="0" applyProtection="0">
      <alignment vertical="top"/>
    </xf>
    <xf numFmtId="164" fontId="18" fillId="0" borderId="0" applyFill="0" applyBorder="0" applyProtection="0">
      <alignment vertical="top"/>
    </xf>
    <xf numFmtId="164" fontId="16" fillId="0" borderId="0" applyFill="0" applyBorder="0" applyProtection="0">
      <alignment vertical="top"/>
    </xf>
    <xf numFmtId="164" fontId="19" fillId="0" borderId="0" applyFill="0" applyBorder="0" applyProtection="0">
      <alignment vertical="top"/>
    </xf>
    <xf numFmtId="164" fontId="20" fillId="0" borderId="5" applyFill="0" applyProtection="0">
      <alignment vertical="top"/>
    </xf>
    <xf numFmtId="164" fontId="20" fillId="0" borderId="0" applyFill="0" applyBorder="0" applyProtection="0">
      <alignment vertical="top"/>
    </xf>
    <xf numFmtId="165" fontId="21" fillId="0" borderId="0" applyBorder="0">
      <alignment horizontal="center" vertical="center" wrapText="1"/>
      <protection/>
    </xf>
    <xf numFmtId="172" fontId="7" fillId="11" borderId="0" applyBorder="0">
      <alignment horizontal="right"/>
      <protection/>
    </xf>
    <xf numFmtId="164" fontId="22" fillId="0" borderId="6" applyFill="0" applyProtection="0">
      <alignment vertical="top"/>
    </xf>
    <xf numFmtId="164" fontId="23" fillId="7" borderId="7" applyProtection="0">
      <alignment vertical="top"/>
    </xf>
    <xf numFmtId="164" fontId="24" fillId="0" borderId="0" applyFill="0" applyBorder="0" applyProtection="0">
      <alignment vertical="top"/>
    </xf>
    <xf numFmtId="164" fontId="25" fillId="3" borderId="0" applyBorder="0" applyProtection="0">
      <alignment vertical="top"/>
    </xf>
    <xf numFmtId="164" fontId="7" fillId="0" borderId="0" applyBorder="0">
      <alignment vertical="top"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6" fillId="0" borderId="0">
      <alignment/>
      <protection/>
    </xf>
    <xf numFmtId="165" fontId="26" fillId="0" borderId="0">
      <alignment/>
      <protection/>
    </xf>
    <xf numFmtId="165" fontId="2" fillId="0" borderId="0">
      <alignment/>
      <protection/>
    </xf>
    <xf numFmtId="165" fontId="26" fillId="0" borderId="0">
      <alignment/>
      <protection/>
    </xf>
    <xf numFmtId="165" fontId="26" fillId="0" borderId="0">
      <alignment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4" fontId="0" fillId="17" borderId="0" applyBorder="0">
      <alignment vertical="top"/>
      <protection/>
    </xf>
    <xf numFmtId="165" fontId="26" fillId="0" borderId="0">
      <alignment/>
      <protection/>
    </xf>
    <xf numFmtId="165" fontId="1" fillId="0" borderId="0">
      <alignment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27" fillId="17" borderId="0">
      <alignment/>
      <protection/>
    </xf>
    <xf numFmtId="164" fontId="7" fillId="0" borderId="0" applyBorder="0">
      <alignment vertical="top"/>
      <protection/>
    </xf>
    <xf numFmtId="164" fontId="0" fillId="0" borderId="0" applyBorder="0">
      <alignment vertical="top"/>
      <protection/>
    </xf>
    <xf numFmtId="164" fontId="7" fillId="17" borderId="0" applyBorder="0">
      <alignment vertical="top"/>
      <protection/>
    </xf>
    <xf numFmtId="164" fontId="7" fillId="17" borderId="0" applyBorder="0">
      <alignment vertical="top"/>
      <protection/>
    </xf>
    <xf numFmtId="165" fontId="26" fillId="0" borderId="0">
      <alignment/>
      <protection/>
    </xf>
    <xf numFmtId="164" fontId="0" fillId="12" borderId="0" applyBorder="0">
      <alignment vertical="top"/>
      <protection/>
    </xf>
    <xf numFmtId="165" fontId="26" fillId="0" borderId="0">
      <alignment/>
      <protection/>
    </xf>
    <xf numFmtId="165" fontId="7" fillId="0" borderId="0">
      <alignment horizontal="left" vertical="center"/>
      <protection/>
    </xf>
    <xf numFmtId="164" fontId="0" fillId="17" borderId="0" applyBorder="0">
      <alignment vertical="top"/>
      <protection/>
    </xf>
    <xf numFmtId="165" fontId="26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4" fontId="7" fillId="0" borderId="0" applyBorder="0">
      <alignment vertical="top"/>
      <protection/>
    </xf>
    <xf numFmtId="165" fontId="2" fillId="0" borderId="0">
      <alignment/>
      <protection/>
    </xf>
    <xf numFmtId="165" fontId="26" fillId="0" borderId="0">
      <alignment/>
      <protection/>
    </xf>
    <xf numFmtId="164" fontId="7" fillId="0" borderId="0" applyBorder="0">
      <alignment vertical="top"/>
      <protection/>
    </xf>
    <xf numFmtId="165" fontId="26" fillId="0" borderId="0">
      <alignment/>
      <protection/>
    </xf>
    <xf numFmtId="165" fontId="7" fillId="0" borderId="0">
      <alignment horizontal="left" vertical="center"/>
      <protection/>
    </xf>
    <xf numFmtId="165" fontId="26" fillId="0" borderId="0">
      <alignment/>
      <protection/>
    </xf>
    <xf numFmtId="165" fontId="26" fillId="0" borderId="0">
      <alignment/>
      <protection/>
    </xf>
    <xf numFmtId="165" fontId="2" fillId="0" borderId="0">
      <alignment/>
      <protection/>
    </xf>
    <xf numFmtId="164" fontId="28" fillId="18" borderId="0" applyBorder="0" applyProtection="0">
      <alignment vertical="top"/>
    </xf>
    <xf numFmtId="164" fontId="29" fillId="0" borderId="0" applyFill="0" applyBorder="0" applyProtection="0">
      <alignment vertical="top"/>
    </xf>
    <xf numFmtId="164" fontId="30" fillId="0" borderId="8" applyFill="0" applyProtection="0">
      <alignment vertical="top"/>
    </xf>
    <xf numFmtId="165" fontId="1" fillId="0" borderId="0">
      <alignment/>
      <protection/>
    </xf>
    <xf numFmtId="164" fontId="31" fillId="0" borderId="0" applyFill="0" applyBorder="0" applyProtection="0">
      <alignment vertical="top"/>
    </xf>
    <xf numFmtId="172" fontId="7" fillId="4" borderId="0" applyBorder="0">
      <alignment horizontal="right"/>
      <protection/>
    </xf>
    <xf numFmtId="172" fontId="7" fillId="4" borderId="0" applyBorder="0">
      <alignment horizontal="right"/>
      <protection/>
    </xf>
    <xf numFmtId="172" fontId="0" fillId="4" borderId="0" applyBorder="0">
      <alignment horizontal="right"/>
      <protection/>
    </xf>
    <xf numFmtId="164" fontId="32" fillId="4" borderId="0" applyBorder="0" applyProtection="0">
      <alignment vertical="top"/>
    </xf>
    <xf numFmtId="164" fontId="0" fillId="0" borderId="0" applyFill="0" applyBorder="0" applyProtection="0">
      <alignment vertical="top"/>
    </xf>
    <xf numFmtId="164" fontId="64" fillId="0" borderId="0" applyFill="0" applyBorder="0" applyProtection="0">
      <alignment vertical="top"/>
    </xf>
  </cellStyleXfs>
  <cellXfs count="708">
    <xf numFmtId="164" fontId="0" fillId="0" borderId="0" xfId="0" applyAlignment="1">
      <alignment vertical="top"/>
    </xf>
    <xf numFmtId="164" fontId="7" fillId="0" borderId="0" xfId="98" applyBorder="1">
      <alignment vertical="top"/>
      <protection/>
    </xf>
    <xf numFmtId="164" fontId="0" fillId="0" borderId="0" xfId="0" applyBorder="1" applyAlignment="1">
      <alignment vertical="top"/>
    </xf>
    <xf numFmtId="164" fontId="33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6" fillId="9" borderId="9" xfId="74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Border="1" applyAlignment="1">
      <alignment vertical="top"/>
    </xf>
    <xf numFmtId="164" fontId="0" fillId="0" borderId="11" xfId="0" applyBorder="1" applyAlignment="1">
      <alignment vertical="top"/>
    </xf>
    <xf numFmtId="164" fontId="34" fillId="12" borderId="0" xfId="120" applyFont="1" applyFill="1" applyBorder="1" applyAlignment="1">
      <alignment wrapText="1"/>
      <protection/>
    </xf>
    <xf numFmtId="164" fontId="35" fillId="12" borderId="11" xfId="120" applyFont="1" applyFill="1" applyBorder="1" applyAlignment="1" applyProtection="1">
      <alignment vertical="center" wrapText="1"/>
      <protection/>
    </xf>
    <xf numFmtId="165" fontId="34" fillId="12" borderId="0" xfId="120" applyNumberFormat="1" applyFont="1" applyFill="1" applyBorder="1" applyAlignment="1" applyProtection="1">
      <alignment horizontal="justify" vertical="top" wrapText="1"/>
      <protection/>
    </xf>
    <xf numFmtId="164" fontId="35" fillId="12" borderId="11" xfId="120" applyFont="1" applyFill="1" applyBorder="1" applyAlignment="1" applyProtection="1">
      <alignment horizontal="center" vertical="center" wrapText="1"/>
      <protection/>
    </xf>
    <xf numFmtId="164" fontId="36" fillId="12" borderId="10" xfId="120" applyFont="1" applyFill="1" applyBorder="1" applyAlignment="1">
      <alignment horizontal="left" vertical="center" wrapText="1"/>
      <protection/>
    </xf>
    <xf numFmtId="164" fontId="36" fillId="12" borderId="0" xfId="120" applyFont="1" applyFill="1" applyBorder="1" applyAlignment="1">
      <alignment horizontal="left" vertical="center" wrapText="1"/>
      <protection/>
    </xf>
    <xf numFmtId="164" fontId="34" fillId="12" borderId="10" xfId="120" applyFont="1" applyFill="1" applyBorder="1" applyAlignment="1">
      <alignment wrapText="1"/>
      <protection/>
    </xf>
    <xf numFmtId="164" fontId="0" fillId="11" borderId="1" xfId="108" applyNumberFormat="1" applyFont="1" applyFill="1" applyBorder="1" applyAlignment="1" applyProtection="1">
      <alignment horizontal="center" vertical="center" wrapText="1"/>
      <protection/>
    </xf>
    <xf numFmtId="164" fontId="34" fillId="12" borderId="10" xfId="120" applyFont="1" applyFill="1" applyBorder="1" applyAlignment="1">
      <alignment vertical="center" wrapText="1"/>
      <protection/>
    </xf>
    <xf numFmtId="164" fontId="0" fillId="4" borderId="1" xfId="108" applyNumberFormat="1" applyFont="1" applyFill="1" applyBorder="1" applyAlignment="1" applyProtection="1">
      <alignment horizontal="center" vertical="center" wrapText="1"/>
      <protection/>
    </xf>
    <xf numFmtId="164" fontId="34" fillId="12" borderId="10" xfId="120" applyFont="1" applyFill="1" applyBorder="1" applyAlignment="1">
      <alignment horizontal="left" vertical="center" wrapText="1"/>
      <protection/>
    </xf>
    <xf numFmtId="164" fontId="0" fillId="5" borderId="1" xfId="108" applyNumberFormat="1" applyFont="1" applyFill="1" applyBorder="1" applyAlignment="1" applyProtection="1">
      <alignment horizontal="center" vertical="center" wrapText="1"/>
      <protection/>
    </xf>
    <xf numFmtId="164" fontId="0" fillId="2" borderId="1" xfId="108" applyNumberFormat="1" applyFont="1" applyFill="1" applyBorder="1" applyAlignment="1" applyProtection="1">
      <alignment horizontal="center" vertical="center" wrapText="1"/>
      <protection/>
    </xf>
    <xf numFmtId="164" fontId="34" fillId="12" borderId="0" xfId="120" applyFont="1" applyFill="1" applyBorder="1" applyAlignment="1">
      <alignment horizontal="left" vertical="top" wrapText="1" indent="1"/>
      <protection/>
    </xf>
    <xf numFmtId="165" fontId="34" fillId="12" borderId="0" xfId="120" applyNumberFormat="1" applyFont="1" applyFill="1" applyBorder="1" applyAlignment="1">
      <alignment horizontal="justify" vertical="center" wrapText="1"/>
      <protection/>
    </xf>
    <xf numFmtId="164" fontId="37" fillId="0" borderId="0" xfId="20" applyNumberFormat="1" applyFont="1" applyFill="1" applyBorder="1" applyAlignment="1" applyProtection="1">
      <alignment vertical="top"/>
      <protection/>
    </xf>
    <xf numFmtId="165" fontId="34" fillId="12" borderId="0" xfId="120" applyNumberFormat="1" applyFont="1" applyFill="1" applyBorder="1" applyAlignment="1">
      <alignment horizontal="justify" vertical="top" wrapText="1"/>
      <protection/>
    </xf>
    <xf numFmtId="164" fontId="37" fillId="0" borderId="0" xfId="20" applyNumberFormat="1" applyFont="1" applyFill="1" applyBorder="1" applyAlignment="1" applyProtection="1">
      <alignment vertical="center"/>
      <protection/>
    </xf>
    <xf numFmtId="165" fontId="6" fillId="0" borderId="0" xfId="66" applyNumberFormat="1" applyFont="1" applyFill="1" applyBorder="1" applyAlignment="1" applyProtection="1">
      <alignment horizontal="right" vertical="top" wrapText="1"/>
      <protection/>
    </xf>
    <xf numFmtId="165" fontId="6" fillId="0" borderId="0" xfId="66" applyNumberFormat="1" applyFont="1" applyFill="1" applyBorder="1" applyAlignment="1" applyProtection="1">
      <alignment horizontal="right" vertical="top" wrapText="1" indent="1"/>
      <protection/>
    </xf>
    <xf numFmtId="165" fontId="6" fillId="0" borderId="0" xfId="66" applyNumberFormat="1" applyFont="1" applyFill="1" applyBorder="1" applyAlignment="1" applyProtection="1">
      <alignment horizontal="left" vertical="top" wrapText="1"/>
      <protection/>
    </xf>
    <xf numFmtId="164" fontId="34" fillId="0" borderId="0" xfId="120" applyFont="1" applyFill="1" applyBorder="1" applyAlignment="1" applyProtection="1">
      <alignment vertical="top" wrapText="1"/>
      <protection/>
    </xf>
    <xf numFmtId="165" fontId="38" fillId="12" borderId="0" xfId="120" applyNumberFormat="1" applyFont="1" applyFill="1" applyBorder="1" applyAlignment="1">
      <alignment horizontal="left" vertical="center" wrapText="1"/>
      <protection/>
    </xf>
    <xf numFmtId="165" fontId="0" fillId="12" borderId="0" xfId="120" applyNumberFormat="1" applyFont="1" applyFill="1" applyBorder="1" applyAlignment="1">
      <alignment vertical="top" wrapText="1"/>
      <protection/>
    </xf>
    <xf numFmtId="165" fontId="0" fillId="12" borderId="0" xfId="120" applyNumberFormat="1" applyFont="1" applyFill="1" applyBorder="1" applyAlignment="1">
      <alignment horizontal="justify" vertical="center" wrapText="1"/>
      <protection/>
    </xf>
    <xf numFmtId="165" fontId="38" fillId="12" borderId="0" xfId="120" applyNumberFormat="1" applyFont="1" applyFill="1" applyBorder="1" applyAlignment="1">
      <alignment vertical="center" wrapText="1"/>
      <protection/>
    </xf>
    <xf numFmtId="165" fontId="0" fillId="12" borderId="0" xfId="120" applyNumberFormat="1" applyFont="1" applyFill="1" applyBorder="1" applyAlignment="1">
      <alignment vertical="center" wrapText="1"/>
      <protection/>
    </xf>
    <xf numFmtId="164" fontId="34" fillId="0" borderId="0" xfId="120" applyFont="1" applyFill="1" applyBorder="1" applyAlignment="1" applyProtection="1">
      <alignment wrapText="1"/>
      <protection/>
    </xf>
    <xf numFmtId="164" fontId="34" fillId="12" borderId="0" xfId="120" applyFont="1" applyFill="1" applyBorder="1" applyAlignment="1">
      <alignment horizontal="justify" wrapText="1"/>
      <protection/>
    </xf>
    <xf numFmtId="164" fontId="18" fillId="12" borderId="0" xfId="84" applyNumberFormat="1" applyFont="1" applyFill="1" applyBorder="1" applyAlignment="1" applyProtection="1">
      <alignment wrapText="1"/>
      <protection/>
    </xf>
    <xf numFmtId="164" fontId="18" fillId="12" borderId="0" xfId="84" applyNumberFormat="1" applyFont="1" applyFill="1" applyBorder="1" applyAlignment="1" applyProtection="1">
      <alignment horizontal="left" wrapText="1"/>
      <protection/>
    </xf>
    <xf numFmtId="164" fontId="34" fillId="12" borderId="0" xfId="120" applyFont="1" applyFill="1" applyBorder="1" applyAlignment="1">
      <alignment horizontal="right" wrapText="1"/>
      <protection/>
    </xf>
    <xf numFmtId="164" fontId="34" fillId="12" borderId="0" xfId="120" applyFont="1" applyFill="1" applyBorder="1" applyAlignment="1">
      <alignment horizontal="left" wrapText="1"/>
      <protection/>
    </xf>
    <xf numFmtId="164" fontId="0" fillId="0" borderId="12" xfId="0" applyBorder="1" applyAlignment="1">
      <alignment vertical="top"/>
    </xf>
    <xf numFmtId="164" fontId="0" fillId="0" borderId="13" xfId="0" applyBorder="1" applyAlignment="1">
      <alignment vertical="top"/>
    </xf>
    <xf numFmtId="164" fontId="36" fillId="12" borderId="12" xfId="120" applyFont="1" applyFill="1" applyBorder="1" applyAlignment="1">
      <alignment horizontal="left" vertical="center" wrapText="1"/>
      <protection/>
    </xf>
    <xf numFmtId="164" fontId="36" fillId="12" borderId="14" xfId="120" applyFont="1" applyFill="1" applyBorder="1" applyAlignment="1">
      <alignment horizontal="left" vertical="center" wrapText="1"/>
      <protection/>
    </xf>
    <xf numFmtId="164" fontId="35" fillId="12" borderId="13" xfId="120" applyFont="1" applyFill="1" applyBorder="1" applyAlignment="1" applyProtection="1">
      <alignment vertical="center" wrapText="1"/>
      <protection/>
    </xf>
    <xf numFmtId="165" fontId="7" fillId="0" borderId="0" xfId="132" applyFont="1" applyAlignment="1" applyProtection="1">
      <alignment horizontal="left" vertical="center" wrapText="1"/>
      <protection/>
    </xf>
    <xf numFmtId="165" fontId="7" fillId="0" borderId="0" xfId="132" applyFont="1" applyAlignment="1" applyProtection="1">
      <alignment vertical="center" wrapText="1"/>
      <protection/>
    </xf>
    <xf numFmtId="165" fontId="7" fillId="0" borderId="15" xfId="132" applyFont="1" applyFill="1" applyBorder="1" applyAlignment="1" applyProtection="1">
      <alignment horizontal="center" vertical="center" wrapText="1"/>
      <protection/>
    </xf>
    <xf numFmtId="165" fontId="33" fillId="0" borderId="0" xfId="132" applyFont="1" applyAlignment="1" applyProtection="1">
      <alignment horizontal="center" vertical="center" wrapText="1"/>
      <protection/>
    </xf>
    <xf numFmtId="174" fontId="7" fillId="0" borderId="0" xfId="132" applyNumberFormat="1" applyFont="1" applyAlignment="1" applyProtection="1">
      <alignment horizontal="left" vertical="center" wrapText="1"/>
      <protection/>
    </xf>
    <xf numFmtId="165" fontId="7" fillId="0" borderId="0" xfId="135" applyFont="1" applyFill="1" applyAlignment="1" applyProtection="1">
      <alignment horizontal="left" vertical="center" wrapText="1"/>
      <protection/>
    </xf>
    <xf numFmtId="165" fontId="33" fillId="0" borderId="0" xfId="135" applyFont="1" applyFill="1" applyAlignment="1" applyProtection="1">
      <alignment horizontal="left" vertical="center" wrapText="1"/>
      <protection/>
    </xf>
    <xf numFmtId="165" fontId="41" fillId="0" borderId="0" xfId="135" applyFont="1" applyAlignment="1" applyProtection="1">
      <alignment vertical="center" wrapText="1"/>
      <protection/>
    </xf>
    <xf numFmtId="165" fontId="7" fillId="0" borderId="0" xfId="135" applyFont="1" applyAlignment="1" applyProtection="1">
      <alignment vertical="center" wrapText="1"/>
      <protection/>
    </xf>
    <xf numFmtId="165" fontId="7" fillId="0" borderId="0" xfId="135" applyFont="1" applyAlignment="1" applyProtection="1">
      <alignment horizontal="center" vertical="center" wrapText="1"/>
      <protection/>
    </xf>
    <xf numFmtId="165" fontId="33" fillId="0" borderId="0" xfId="135" applyFont="1" applyAlignment="1" applyProtection="1">
      <alignment horizontal="center" vertical="center" wrapText="1"/>
      <protection/>
    </xf>
    <xf numFmtId="165" fontId="42" fillId="0" borderId="0" xfId="135" applyNumberFormat="1" applyFont="1" applyFill="1" applyAlignment="1" applyProtection="1">
      <alignment horizontal="left" vertical="center" wrapText="1"/>
      <protection/>
    </xf>
    <xf numFmtId="165" fontId="43" fillId="0" borderId="0" xfId="135" applyFont="1" applyFill="1" applyAlignment="1" applyProtection="1">
      <alignment horizontal="left" vertical="center" wrapText="1"/>
      <protection/>
    </xf>
    <xf numFmtId="165" fontId="43" fillId="0" borderId="0" xfId="135" applyFont="1" applyAlignment="1" applyProtection="1">
      <alignment vertical="center" wrapText="1"/>
      <protection/>
    </xf>
    <xf numFmtId="165" fontId="43" fillId="0" borderId="0" xfId="135" applyFont="1" applyAlignment="1" applyProtection="1">
      <alignment horizontal="center" vertical="center" wrapText="1"/>
      <protection/>
    </xf>
    <xf numFmtId="165" fontId="7" fillId="0" borderId="0" xfId="135" applyNumberFormat="1" applyFont="1" applyFill="1" applyAlignment="1" applyProtection="1">
      <alignment horizontal="left" vertical="center" wrapText="1"/>
      <protection/>
    </xf>
    <xf numFmtId="165" fontId="33" fillId="0" borderId="0" xfId="135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44" fillId="0" borderId="0" xfId="0" applyFont="1" applyBorder="1" applyAlignment="1">
      <alignment vertical="top"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45" fillId="0" borderId="0" xfId="135" applyFont="1" applyFill="1" applyAlignment="1" applyProtection="1">
      <alignment horizontal="left" vertical="center" wrapText="1"/>
      <protection/>
    </xf>
    <xf numFmtId="165" fontId="46" fillId="0" borderId="0" xfId="135" applyFont="1" applyFill="1" applyAlignment="1" applyProtection="1">
      <alignment horizontal="left" vertical="center" wrapText="1"/>
      <protection/>
    </xf>
    <xf numFmtId="165" fontId="47" fillId="0" borderId="0" xfId="135" applyFont="1" applyAlignment="1" applyProtection="1">
      <alignment vertical="center" wrapText="1"/>
      <protection/>
    </xf>
    <xf numFmtId="165" fontId="45" fillId="12" borderId="0" xfId="135" applyFont="1" applyFill="1" applyBorder="1" applyAlignment="1" applyProtection="1">
      <alignment vertical="center" wrapText="1"/>
      <protection/>
    </xf>
    <xf numFmtId="165" fontId="45" fillId="0" borderId="0" xfId="135" applyFont="1" applyBorder="1" applyAlignment="1" applyProtection="1">
      <alignment vertical="center" wrapText="1"/>
      <protection/>
    </xf>
    <xf numFmtId="165" fontId="45" fillId="0" borderId="0" xfId="135" applyFont="1" applyAlignment="1" applyProtection="1">
      <alignment horizontal="right" vertical="center"/>
      <protection/>
    </xf>
    <xf numFmtId="165" fontId="45" fillId="0" borderId="0" xfId="135" applyFont="1" applyAlignment="1" applyProtection="1">
      <alignment horizontal="center" vertical="center" wrapText="1"/>
      <protection/>
    </xf>
    <xf numFmtId="165" fontId="45" fillId="0" borderId="0" xfId="135" applyFont="1" applyAlignment="1" applyProtection="1">
      <alignment vertical="center" wrapText="1"/>
      <protection/>
    </xf>
    <xf numFmtId="165" fontId="46" fillId="0" borderId="0" xfId="135" applyFont="1" applyAlignment="1" applyProtection="1">
      <alignment horizontal="center" vertical="center" wrapText="1"/>
      <protection/>
    </xf>
    <xf numFmtId="165" fontId="48" fillId="12" borderId="0" xfId="135" applyFont="1" applyFill="1" applyBorder="1" applyAlignment="1" applyProtection="1">
      <alignment vertical="center" wrapText="1"/>
      <protection/>
    </xf>
    <xf numFmtId="165" fontId="6" fillId="0" borderId="16" xfId="138" applyFont="1" applyBorder="1" applyAlignment="1">
      <alignment horizontal="center" vertical="center" wrapText="1"/>
      <protection/>
    </xf>
    <xf numFmtId="165" fontId="49" fillId="12" borderId="0" xfId="135" applyFont="1" applyFill="1" applyBorder="1" applyAlignment="1" applyProtection="1">
      <alignment vertical="center" wrapText="1"/>
      <protection/>
    </xf>
    <xf numFmtId="165" fontId="50" fillId="0" borderId="0" xfId="135" applyFont="1" applyAlignment="1" applyProtection="1">
      <alignment vertical="center" wrapText="1"/>
      <protection/>
    </xf>
    <xf numFmtId="165" fontId="45" fillId="12" borderId="0" xfId="135" applyFont="1" applyFill="1" applyBorder="1" applyAlignment="1" applyProtection="1">
      <alignment horizontal="right" vertical="center" wrapText="1" indent="1"/>
      <protection/>
    </xf>
    <xf numFmtId="165" fontId="51" fillId="12" borderId="0" xfId="135" applyFont="1" applyFill="1" applyBorder="1" applyAlignment="1" applyProtection="1">
      <alignment horizontal="center" vertical="center" wrapText="1"/>
      <protection/>
    </xf>
    <xf numFmtId="165" fontId="52" fillId="12" borderId="0" xfId="135" applyFont="1" applyFill="1" applyBorder="1" applyAlignment="1" applyProtection="1">
      <alignment vertical="center" wrapText="1"/>
      <protection/>
    </xf>
    <xf numFmtId="165" fontId="7" fillId="12" borderId="0" xfId="135" applyFont="1" applyFill="1" applyBorder="1" applyAlignment="1" applyProtection="1">
      <alignment horizontal="right" vertical="center" wrapText="1" indent="1"/>
      <protection/>
    </xf>
    <xf numFmtId="165" fontId="0" fillId="4" borderId="15" xfId="135" applyNumberFormat="1" applyFont="1" applyFill="1" applyBorder="1" applyAlignment="1" applyProtection="1">
      <alignment horizontal="left" vertical="center" wrapText="1" indent="1"/>
      <protection/>
    </xf>
    <xf numFmtId="165" fontId="53" fillId="12" borderId="0" xfId="135" applyFont="1" applyFill="1" applyBorder="1" applyAlignment="1" applyProtection="1">
      <alignment vertical="center" wrapText="1"/>
      <protection/>
    </xf>
    <xf numFmtId="165" fontId="54" fillId="12" borderId="0" xfId="135" applyFont="1" applyFill="1" applyBorder="1" applyAlignment="1" applyProtection="1">
      <alignment horizontal="right" vertical="center" wrapText="1" indent="1"/>
      <protection/>
    </xf>
    <xf numFmtId="165" fontId="54" fillId="12" borderId="0" xfId="135" applyFont="1" applyFill="1" applyBorder="1" applyAlignment="1" applyProtection="1">
      <alignment horizontal="left" vertical="center" wrapText="1" indent="2"/>
      <protection/>
    </xf>
    <xf numFmtId="164" fontId="7" fillId="2" borderId="15" xfId="136" applyNumberFormat="1" applyFont="1" applyFill="1" applyBorder="1" applyAlignment="1" applyProtection="1">
      <alignment horizontal="left" vertical="center" wrapText="1" indent="1"/>
      <protection/>
    </xf>
    <xf numFmtId="165" fontId="55" fillId="12" borderId="0" xfId="135" applyFont="1" applyFill="1" applyBorder="1" applyAlignment="1" applyProtection="1">
      <alignment vertical="center" wrapText="1"/>
      <protection/>
    </xf>
    <xf numFmtId="175" fontId="45" fillId="12" borderId="0" xfId="135" applyNumberFormat="1" applyFont="1" applyFill="1" applyBorder="1" applyAlignment="1" applyProtection="1">
      <alignment horizontal="left" vertical="center" wrapText="1"/>
      <protection/>
    </xf>
    <xf numFmtId="165" fontId="46" fillId="12" borderId="0" xfId="135" applyNumberFormat="1" applyFont="1" applyFill="1" applyBorder="1" applyAlignment="1" applyProtection="1">
      <alignment horizontal="center" vertical="center" wrapText="1"/>
      <protection/>
    </xf>
    <xf numFmtId="165" fontId="45" fillId="12" borderId="0" xfId="135" applyNumberFormat="1" applyFont="1" applyFill="1" applyBorder="1" applyAlignment="1" applyProtection="1">
      <alignment horizontal="left" vertical="center" wrapText="1" indent="1"/>
      <protection/>
    </xf>
    <xf numFmtId="165" fontId="45" fillId="12" borderId="0" xfId="135" applyFont="1" applyFill="1" applyBorder="1" applyAlignment="1" applyProtection="1">
      <alignment horizontal="center" vertical="center" wrapText="1"/>
      <protection/>
    </xf>
    <xf numFmtId="175" fontId="7" fillId="0" borderId="0" xfId="135" applyNumberFormat="1" applyFont="1" applyFill="1" applyAlignment="1" applyProtection="1">
      <alignment horizontal="left" vertical="center" wrapText="1"/>
      <protection/>
    </xf>
    <xf numFmtId="165" fontId="0" fillId="12" borderId="0" xfId="135" applyFont="1" applyFill="1" applyBorder="1" applyAlignment="1" applyProtection="1">
      <alignment horizontal="right" vertical="center" wrapText="1" indent="1"/>
      <protection/>
    </xf>
    <xf numFmtId="164" fontId="0" fillId="4" borderId="15" xfId="136" applyNumberFormat="1" applyFont="1" applyFill="1" applyBorder="1" applyAlignment="1" applyProtection="1">
      <alignment horizontal="left" vertical="center" wrapText="1" indent="1"/>
      <protection/>
    </xf>
    <xf numFmtId="165" fontId="55" fillId="12" borderId="0" xfId="135" applyFont="1" applyFill="1" applyBorder="1" applyAlignment="1" applyProtection="1">
      <alignment horizontal="center" vertical="center" wrapText="1"/>
      <protection/>
    </xf>
    <xf numFmtId="164" fontId="7" fillId="5" borderId="15" xfId="135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7" xfId="136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5" xfId="136" applyNumberFormat="1" applyFont="1" applyFill="1" applyBorder="1" applyAlignment="1" applyProtection="1">
      <alignment horizontal="left" vertical="center" wrapText="1" indent="1"/>
      <protection locked="0"/>
    </xf>
    <xf numFmtId="165" fontId="7" fillId="12" borderId="0" xfId="135" applyNumberFormat="1" applyFont="1" applyFill="1" applyBorder="1" applyAlignment="1" applyProtection="1">
      <alignment horizontal="center" vertical="center" wrapText="1"/>
      <protection/>
    </xf>
    <xf numFmtId="165" fontId="7" fillId="12" borderId="0" xfId="135" applyFont="1" applyFill="1" applyBorder="1" applyAlignment="1" applyProtection="1">
      <alignment vertical="center" wrapText="1"/>
      <protection/>
    </xf>
    <xf numFmtId="165" fontId="43" fillId="0" borderId="0" xfId="135" applyFont="1" applyFill="1" applyAlignment="1" applyProtection="1">
      <alignment horizontal="left" vertical="center" wrapText="1"/>
      <protection/>
    </xf>
    <xf numFmtId="165" fontId="43" fillId="0" borderId="0" xfId="135" applyFont="1" applyAlignment="1" applyProtection="1">
      <alignment vertical="center" wrapText="1"/>
      <protection/>
    </xf>
    <xf numFmtId="165" fontId="43" fillId="12" borderId="0" xfId="135" applyFont="1" applyFill="1" applyBorder="1" applyAlignment="1" applyProtection="1">
      <alignment vertical="center" wrapText="1"/>
      <protection/>
    </xf>
    <xf numFmtId="165" fontId="43" fillId="0" borderId="0" xfId="135" applyFont="1" applyFill="1" applyBorder="1" applyAlignment="1" applyProtection="1">
      <alignment horizontal="right" vertical="center" wrapText="1" indent="1"/>
      <protection/>
    </xf>
    <xf numFmtId="164" fontId="43" fillId="0" borderId="18" xfId="135" applyNumberFormat="1" applyFont="1" applyFill="1" applyBorder="1" applyAlignment="1" applyProtection="1">
      <alignment horizontal="left" vertical="center" wrapText="1" indent="1"/>
      <protection/>
    </xf>
    <xf numFmtId="165" fontId="43" fillId="0" borderId="0" xfId="135" applyFont="1" applyAlignment="1" applyProtection="1">
      <alignment horizontal="center" vertical="center" wrapText="1"/>
      <protection/>
    </xf>
    <xf numFmtId="164" fontId="43" fillId="0" borderId="19" xfId="135" applyNumberFormat="1" applyFont="1" applyFill="1" applyBorder="1" applyAlignment="1" applyProtection="1">
      <alignment horizontal="left" vertical="center" wrapText="1" indent="1"/>
      <protection/>
    </xf>
    <xf numFmtId="165" fontId="41" fillId="0" borderId="0" xfId="135" applyFont="1" applyAlignment="1" applyProtection="1">
      <alignment horizontal="center" vertical="center" wrapText="1"/>
      <protection/>
    </xf>
    <xf numFmtId="165" fontId="56" fillId="12" borderId="0" xfId="135" applyNumberFormat="1" applyFont="1" applyFill="1" applyBorder="1" applyAlignment="1" applyProtection="1">
      <alignment horizontal="center" vertical="center" wrapText="1"/>
      <protection/>
    </xf>
    <xf numFmtId="165" fontId="7" fillId="12" borderId="0" xfId="135" applyNumberFormat="1" applyFont="1" applyFill="1" applyBorder="1" applyAlignment="1" applyProtection="1">
      <alignment horizontal="right" vertical="center" wrapText="1" indent="1"/>
      <protection/>
    </xf>
    <xf numFmtId="164" fontId="7" fillId="4" borderId="15" xfId="135" applyNumberFormat="1" applyFont="1" applyFill="1" applyBorder="1" applyAlignment="1" applyProtection="1">
      <alignment horizontal="left" vertical="center" wrapText="1" indent="1"/>
      <protection/>
    </xf>
    <xf numFmtId="175" fontId="55" fillId="12" borderId="0" xfId="135" applyNumberFormat="1" applyFont="1" applyFill="1" applyBorder="1" applyAlignment="1" applyProtection="1">
      <alignment horizontal="center" vertical="center" wrapText="1"/>
      <protection/>
    </xf>
    <xf numFmtId="165" fontId="0" fillId="12" borderId="0" xfId="135" applyNumberFormat="1" applyFont="1" applyFill="1" applyBorder="1" applyAlignment="1" applyProtection="1">
      <alignment horizontal="right" vertical="center" wrapText="1" indent="1"/>
      <protection/>
    </xf>
    <xf numFmtId="164" fontId="7" fillId="0" borderId="15" xfId="135" applyNumberFormat="1" applyFont="1" applyFill="1" applyBorder="1" applyAlignment="1" applyProtection="1">
      <alignment horizontal="left" vertical="center" wrapText="1" indent="1"/>
      <protection/>
    </xf>
    <xf numFmtId="165" fontId="7" fillId="0" borderId="0" xfId="135" applyFont="1" applyFill="1" applyAlignment="1" applyProtection="1">
      <alignment vertical="center"/>
      <protection/>
    </xf>
    <xf numFmtId="175" fontId="7" fillId="12" borderId="0" xfId="135" applyNumberFormat="1" applyFont="1" applyFill="1" applyBorder="1" applyAlignment="1" applyProtection="1">
      <alignment horizontal="left" vertical="center" wrapText="1"/>
      <protection/>
    </xf>
    <xf numFmtId="165" fontId="33" fillId="12" borderId="0" xfId="135" applyNumberFormat="1" applyFont="1" applyFill="1" applyBorder="1" applyAlignment="1" applyProtection="1">
      <alignment horizontal="center" vertical="center" wrapText="1"/>
      <protection/>
    </xf>
    <xf numFmtId="165" fontId="7" fillId="5" borderId="15" xfId="135" applyNumberFormat="1" applyFont="1" applyFill="1" applyBorder="1" applyAlignment="1" applyProtection="1">
      <alignment horizontal="left" vertical="center" wrapText="1" indent="1"/>
      <protection locked="0"/>
    </xf>
    <xf numFmtId="165" fontId="42" fillId="0" borderId="0" xfId="135" applyFont="1" applyFill="1" applyAlignment="1" applyProtection="1">
      <alignment horizontal="left" vertical="center" wrapText="1"/>
      <protection/>
    </xf>
    <xf numFmtId="165" fontId="57" fillId="0" borderId="0" xfId="135" applyFont="1" applyAlignment="1" applyProtection="1">
      <alignment vertical="center" wrapText="1"/>
      <protection/>
    </xf>
    <xf numFmtId="165" fontId="42" fillId="12" borderId="0" xfId="135" applyFont="1" applyFill="1" applyBorder="1" applyAlignment="1" applyProtection="1">
      <alignment vertical="center" wrapText="1"/>
      <protection/>
    </xf>
    <xf numFmtId="165" fontId="58" fillId="12" borderId="0" xfId="135" applyFont="1" applyFill="1" applyBorder="1" applyAlignment="1" applyProtection="1">
      <alignment horizontal="right" vertical="center" wrapText="1" indent="1"/>
      <protection/>
    </xf>
    <xf numFmtId="164" fontId="42" fillId="0" borderId="0" xfId="136" applyNumberFormat="1" applyFont="1" applyFill="1" applyBorder="1" applyAlignment="1" applyProtection="1">
      <alignment horizontal="left" vertical="center" wrapText="1" indent="1"/>
      <protection/>
    </xf>
    <xf numFmtId="165" fontId="42" fillId="0" borderId="0" xfId="135" applyFont="1" applyAlignment="1" applyProtection="1">
      <alignment vertical="center" wrapText="1"/>
      <protection/>
    </xf>
    <xf numFmtId="165" fontId="7" fillId="0" borderId="0" xfId="135" applyFont="1" applyFill="1" applyBorder="1" applyAlignment="1" applyProtection="1">
      <alignment horizontal="left" vertical="center" wrapText="1"/>
      <protection/>
    </xf>
    <xf numFmtId="164" fontId="33" fillId="0" borderId="0" xfId="135" applyNumberFormat="1" applyFont="1" applyFill="1" applyBorder="1" applyAlignment="1" applyProtection="1">
      <alignment horizontal="left" vertical="center" wrapText="1"/>
      <protection/>
    </xf>
    <xf numFmtId="164" fontId="48" fillId="12" borderId="0" xfId="135" applyNumberFormat="1" applyFont="1" applyFill="1" applyBorder="1" applyAlignment="1" applyProtection="1">
      <alignment horizontal="center" vertical="center" wrapText="1"/>
      <protection/>
    </xf>
    <xf numFmtId="164" fontId="7" fillId="12" borderId="0" xfId="135" applyNumberFormat="1" applyFont="1" applyFill="1" applyBorder="1" applyAlignment="1" applyProtection="1">
      <alignment horizontal="right" vertical="center" wrapText="1" indent="1"/>
      <protection/>
    </xf>
    <xf numFmtId="164" fontId="0" fillId="12" borderId="0" xfId="135" applyNumberFormat="1" applyFont="1" applyFill="1" applyBorder="1" applyAlignment="1" applyProtection="1">
      <alignment horizontal="right" vertical="center" wrapText="1" indent="1"/>
      <protection/>
    </xf>
    <xf numFmtId="165" fontId="7" fillId="0" borderId="0" xfId="13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7" fillId="5" borderId="15" xfId="0" applyFont="1" applyFill="1" applyBorder="1" applyAlignment="1" applyProtection="1">
      <alignment horizontal="left" vertical="center" wrapText="1" indent="1"/>
      <protection locked="0"/>
    </xf>
    <xf numFmtId="165" fontId="0" fillId="0" borderId="0" xfId="135" applyFont="1" applyFill="1" applyBorder="1" applyAlignment="1" applyProtection="1">
      <alignment horizontal="center" vertical="center" wrapText="1"/>
      <protection/>
    </xf>
    <xf numFmtId="165" fontId="7" fillId="12" borderId="0" xfId="135" applyFont="1" applyFill="1" applyBorder="1" applyAlignment="1" applyProtection="1">
      <alignment horizontal="center" vertical="center" wrapText="1"/>
      <protection/>
    </xf>
    <xf numFmtId="164" fontId="7" fillId="0" borderId="0" xfId="135" applyNumberFormat="1" applyFont="1" applyFill="1" applyBorder="1" applyAlignment="1" applyProtection="1">
      <alignment horizontal="center" vertical="center" wrapText="1"/>
      <protection/>
    </xf>
    <xf numFmtId="165" fontId="21" fillId="0" borderId="0" xfId="135" applyFont="1" applyBorder="1" applyAlignment="1" applyProtection="1">
      <alignment horizontal="left" vertical="top" wrapText="1"/>
      <protection/>
    </xf>
    <xf numFmtId="165" fontId="33" fillId="0" borderId="0" xfId="137" applyFont="1" applyFill="1" applyAlignment="1" applyProtection="1">
      <alignment vertical="center" wrapText="1"/>
      <protection/>
    </xf>
    <xf numFmtId="165" fontId="7" fillId="0" borderId="0" xfId="137" applyFont="1" applyFill="1" applyAlignment="1" applyProtection="1">
      <alignment vertical="center" wrapText="1"/>
      <protection/>
    </xf>
    <xf numFmtId="165" fontId="59" fillId="0" borderId="0" xfId="137" applyFont="1" applyFill="1" applyAlignment="1" applyProtection="1">
      <alignment horizontal="center" vertical="center" wrapText="1"/>
      <protection/>
    </xf>
    <xf numFmtId="165" fontId="43" fillId="0" borderId="0" xfId="137" applyFont="1" applyFill="1" applyAlignment="1" applyProtection="1">
      <alignment vertical="center"/>
      <protection/>
    </xf>
    <xf numFmtId="165" fontId="43" fillId="0" borderId="0" xfId="137" applyNumberFormat="1" applyFont="1" applyFill="1" applyAlignment="1" applyProtection="1">
      <alignment vertical="center"/>
      <protection/>
    </xf>
    <xf numFmtId="165" fontId="60" fillId="0" borderId="0" xfId="137" applyFont="1" applyFill="1" applyAlignment="1" applyProtection="1">
      <alignment vertical="center"/>
      <protection/>
    </xf>
    <xf numFmtId="165" fontId="43" fillId="0" borderId="0" xfId="137" applyFont="1" applyFill="1" applyAlignment="1" applyProtection="1">
      <alignment vertical="center" wrapText="1"/>
      <protection/>
    </xf>
    <xf numFmtId="165" fontId="43" fillId="0" borderId="0" xfId="137" applyFont="1" applyFill="1" applyAlignment="1" applyProtection="1">
      <alignment horizontal="center" vertical="center" wrapText="1"/>
      <protection/>
    </xf>
    <xf numFmtId="165" fontId="43" fillId="0" borderId="0" xfId="137" applyFont="1" applyFill="1" applyAlignment="1" applyProtection="1">
      <alignment horizontal="left" vertical="center" wrapText="1" indent="1"/>
      <protection/>
    </xf>
    <xf numFmtId="165" fontId="43" fillId="0" borderId="0" xfId="137" applyFont="1" applyFill="1" applyAlignment="1" applyProtection="1">
      <alignment horizontal="left" vertical="center" indent="1"/>
      <protection/>
    </xf>
    <xf numFmtId="165" fontId="43" fillId="0" borderId="0" xfId="137" applyNumberFormat="1" applyFont="1" applyFill="1" applyAlignment="1" applyProtection="1">
      <alignment horizontal="left" vertical="center" indent="1"/>
      <protection/>
    </xf>
    <xf numFmtId="165" fontId="33" fillId="0" borderId="0" xfId="137" applyFont="1" applyFill="1" applyAlignment="1" applyProtection="1">
      <alignment horizontal="left" vertical="center" wrapText="1" indent="1"/>
      <protection/>
    </xf>
    <xf numFmtId="165" fontId="61" fillId="0" borderId="0" xfId="137" applyFont="1" applyFill="1" applyAlignment="1" applyProtection="1">
      <alignment horizontal="left" vertical="center" wrapText="1" indent="1"/>
      <protection/>
    </xf>
    <xf numFmtId="165" fontId="62" fillId="0" borderId="0" xfId="137" applyFont="1" applyFill="1" applyAlignment="1" applyProtection="1">
      <alignment horizontal="left" vertical="center" indent="1"/>
      <protection/>
    </xf>
    <xf numFmtId="165" fontId="61" fillId="0" borderId="0" xfId="137" applyFont="1" applyFill="1" applyAlignment="1" applyProtection="1">
      <alignment vertical="center" wrapText="1"/>
      <protection/>
    </xf>
    <xf numFmtId="165" fontId="59" fillId="0" borderId="0" xfId="137" applyFont="1" applyFill="1" applyBorder="1" applyAlignment="1" applyProtection="1">
      <alignment horizontal="center" vertical="center" wrapText="1"/>
      <protection/>
    </xf>
    <xf numFmtId="165" fontId="7" fillId="0" borderId="0" xfId="137" applyFont="1" applyFill="1" applyBorder="1" applyAlignment="1" applyProtection="1">
      <alignment vertical="center" wrapText="1"/>
      <protection/>
    </xf>
    <xf numFmtId="165" fontId="7" fillId="0" borderId="0" xfId="137" applyFont="1" applyFill="1" applyBorder="1" applyAlignment="1" applyProtection="1">
      <alignment horizontal="right" vertical="center" wrapText="1"/>
      <protection/>
    </xf>
    <xf numFmtId="165" fontId="63" fillId="0" borderId="0" xfId="137" applyFont="1" applyFill="1" applyAlignment="1" applyProtection="1">
      <alignment vertical="center" wrapText="1"/>
      <protection/>
    </xf>
    <xf numFmtId="164" fontId="6" fillId="0" borderId="16" xfId="149" applyFont="1" applyFill="1" applyBorder="1" applyAlignment="1" applyProtection="1">
      <alignment horizontal="left" vertical="center" wrapText="1" indent="1"/>
      <protection/>
    </xf>
    <xf numFmtId="165" fontId="65" fillId="0" borderId="0" xfId="137" applyFont="1" applyFill="1" applyAlignment="1" applyProtection="1">
      <alignment vertical="center" wrapText="1"/>
      <protection/>
    </xf>
    <xf numFmtId="172" fontId="7" fillId="0" borderId="0" xfId="93" applyFont="1" applyFill="1" applyBorder="1" applyAlignment="1" applyProtection="1">
      <alignment horizontal="right" vertical="center" wrapText="1"/>
      <protection/>
    </xf>
    <xf numFmtId="165" fontId="7" fillId="0" borderId="0" xfId="134" applyFont="1" applyFill="1" applyBorder="1" applyAlignment="1" applyProtection="1">
      <alignment horizontal="left" vertical="center" wrapText="1" indent="1"/>
      <protection/>
    </xf>
    <xf numFmtId="164" fontId="7" fillId="0" borderId="0" xfId="118" applyFill="1" applyBorder="1" applyProtection="1">
      <alignment vertical="top"/>
      <protection/>
    </xf>
    <xf numFmtId="165" fontId="7" fillId="0" borderId="0" xfId="137" applyFont="1" applyFill="1" applyBorder="1" applyAlignment="1" applyProtection="1">
      <alignment horizontal="center" vertical="center" wrapText="1"/>
      <protection/>
    </xf>
    <xf numFmtId="164" fontId="7" fillId="0" borderId="0" xfId="136" applyNumberFormat="1" applyFont="1" applyFill="1" applyBorder="1" applyAlignment="1" applyProtection="1">
      <alignment horizontal="center" vertical="center" wrapText="1"/>
      <protection/>
    </xf>
    <xf numFmtId="172" fontId="0" fillId="0" borderId="0" xfId="93" applyFont="1" applyFill="1" applyBorder="1" applyAlignment="1" applyProtection="1">
      <alignment horizontal="center" vertical="center" wrapText="1"/>
      <protection/>
    </xf>
    <xf numFmtId="172" fontId="7" fillId="0" borderId="0" xfId="93" applyFont="1" applyFill="1" applyBorder="1" applyAlignment="1" applyProtection="1">
      <alignment horizontal="center" vertical="center" wrapText="1"/>
      <protection/>
    </xf>
    <xf numFmtId="165" fontId="7" fillId="0" borderId="15" xfId="137" applyFont="1" applyFill="1" applyBorder="1" applyAlignment="1" applyProtection="1">
      <alignment horizontal="center" vertical="center" wrapText="1"/>
      <protection/>
    </xf>
    <xf numFmtId="172" fontId="7" fillId="0" borderId="15" xfId="93" applyFont="1" applyFill="1" applyBorder="1" applyAlignment="1" applyProtection="1">
      <alignment horizontal="center" vertical="center" wrapText="1"/>
      <protection/>
    </xf>
    <xf numFmtId="176" fontId="7" fillId="0" borderId="15" xfId="137" applyNumberFormat="1" applyFont="1" applyFill="1" applyBorder="1" applyAlignment="1" applyProtection="1">
      <alignment horizontal="center" vertical="center" wrapText="1"/>
      <protection/>
    </xf>
    <xf numFmtId="176" fontId="7" fillId="0" borderId="15" xfId="92" applyNumberFormat="1" applyFont="1" applyFill="1" applyBorder="1" applyAlignment="1" applyProtection="1">
      <alignment horizontal="center" vertical="center" wrapText="1"/>
      <protection/>
    </xf>
    <xf numFmtId="165" fontId="66" fillId="0" borderId="0" xfId="137" applyFont="1" applyFill="1" applyBorder="1" applyAlignment="1" applyProtection="1">
      <alignment horizontal="center" vertical="center" wrapText="1"/>
      <protection/>
    </xf>
    <xf numFmtId="164" fontId="66" fillId="0" borderId="16" xfId="92" applyNumberFormat="1" applyFont="1" applyFill="1" applyBorder="1" applyAlignment="1" applyProtection="1">
      <alignment horizontal="center" vertical="center" wrapText="1"/>
      <protection/>
    </xf>
    <xf numFmtId="165" fontId="33" fillId="0" borderId="0" xfId="137" applyFont="1" applyFill="1" applyAlignment="1" applyProtection="1">
      <alignment vertical="center"/>
      <protection/>
    </xf>
    <xf numFmtId="165" fontId="33" fillId="0" borderId="0" xfId="137" applyNumberFormat="1" applyFont="1" applyFill="1" applyAlignment="1" applyProtection="1">
      <alignment vertical="center"/>
      <protection/>
    </xf>
    <xf numFmtId="165" fontId="67" fillId="0" borderId="0" xfId="137" applyFont="1" applyFill="1" applyAlignment="1" applyProtection="1">
      <alignment vertical="center"/>
      <protection/>
    </xf>
    <xf numFmtId="165" fontId="33" fillId="19" borderId="20" xfId="137" applyFont="1" applyFill="1" applyBorder="1" applyAlignment="1" applyProtection="1">
      <alignment horizontal="center" vertical="center" wrapText="1"/>
      <protection/>
    </xf>
    <xf numFmtId="165" fontId="33" fillId="19" borderId="19" xfId="137" applyFont="1" applyFill="1" applyBorder="1" applyAlignment="1" applyProtection="1">
      <alignment horizontal="center" vertical="center" wrapText="1"/>
      <protection/>
    </xf>
    <xf numFmtId="164" fontId="7" fillId="19" borderId="16" xfId="136" applyNumberFormat="1" applyFont="1" applyFill="1" applyBorder="1" applyAlignment="1" applyProtection="1">
      <alignment horizontal="center" vertical="center" wrapText="1"/>
      <protection/>
    </xf>
    <xf numFmtId="164" fontId="33" fillId="19" borderId="19" xfId="137" applyNumberFormat="1" applyFont="1" applyFill="1" applyBorder="1" applyAlignment="1" applyProtection="1">
      <alignment horizontal="left" vertical="center" wrapText="1"/>
      <protection/>
    </xf>
    <xf numFmtId="164" fontId="0" fillId="19" borderId="16" xfId="119" applyNumberFormat="1" applyFill="1" applyBorder="1" applyAlignment="1" applyProtection="1">
      <alignment horizontal="left" vertical="center"/>
      <protection/>
    </xf>
    <xf numFmtId="164" fontId="33" fillId="19" borderId="21" xfId="137" applyNumberFormat="1" applyFont="1" applyFill="1" applyBorder="1" applyAlignment="1" applyProtection="1">
      <alignment horizontal="left" vertical="center" wrapText="1"/>
      <protection/>
    </xf>
    <xf numFmtId="165" fontId="43" fillId="0" borderId="22" xfId="137" applyFont="1" applyFill="1" applyBorder="1" applyAlignment="1" applyProtection="1">
      <alignment vertical="center"/>
      <protection/>
    </xf>
    <xf numFmtId="165" fontId="0" fillId="0" borderId="0" xfId="137" applyFont="1" applyFill="1" applyAlignment="1" applyProtection="1">
      <alignment vertical="center" wrapText="1"/>
      <protection/>
    </xf>
    <xf numFmtId="165" fontId="33" fillId="0" borderId="0" xfId="137" applyFont="1" applyFill="1" applyAlignment="1" applyProtection="1">
      <alignment vertical="center" wrapText="1"/>
      <protection/>
    </xf>
    <xf numFmtId="165" fontId="59" fillId="0" borderId="23" xfId="137" applyFont="1" applyFill="1" applyBorder="1" applyAlignment="1" applyProtection="1">
      <alignment horizontal="center" vertical="center" wrapText="1"/>
      <protection/>
    </xf>
    <xf numFmtId="165" fontId="7" fillId="4" borderId="17" xfId="137" applyNumberFormat="1" applyFont="1" applyFill="1" applyBorder="1" applyAlignment="1" applyProtection="1">
      <alignment horizontal="left" vertical="center" wrapText="1" indent="1"/>
      <protection/>
    </xf>
    <xf numFmtId="175" fontId="68" fillId="0" borderId="15" xfId="136" applyNumberFormat="1" applyFont="1" applyFill="1" applyBorder="1" applyAlignment="1" applyProtection="1">
      <alignment horizontal="center" vertical="center" wrapText="1"/>
      <protection/>
    </xf>
    <xf numFmtId="175" fontId="7" fillId="0" borderId="15" xfId="136" applyNumberFormat="1" applyFont="1" applyFill="1" applyBorder="1" applyAlignment="1" applyProtection="1">
      <alignment horizontal="left" vertical="center" wrapText="1" indent="1"/>
      <protection/>
    </xf>
    <xf numFmtId="164" fontId="21" fillId="19" borderId="24" xfId="118" applyFont="1" applyFill="1" applyBorder="1" applyAlignment="1" applyProtection="1">
      <alignment horizontal="right" vertical="center" wrapText="1"/>
      <protection/>
    </xf>
    <xf numFmtId="164" fontId="69" fillId="19" borderId="16" xfId="118" applyFont="1" applyFill="1" applyBorder="1" applyAlignment="1" applyProtection="1">
      <alignment horizontal="center" vertical="center" wrapText="1"/>
      <protection/>
    </xf>
    <xf numFmtId="164" fontId="70" fillId="19" borderId="16" xfId="0" applyFont="1" applyFill="1" applyBorder="1" applyAlignment="1" applyProtection="1">
      <alignment horizontal="left" vertical="center" indent="1"/>
      <protection/>
    </xf>
    <xf numFmtId="164" fontId="0" fillId="19" borderId="25" xfId="0" applyFont="1" applyFill="1" applyBorder="1" applyAlignment="1" applyProtection="1">
      <alignment horizontal="right" vertical="center" wrapText="1"/>
      <protection/>
    </xf>
    <xf numFmtId="165" fontId="71" fillId="0" borderId="0" xfId="137" applyFont="1" applyFill="1" applyAlignment="1" applyProtection="1">
      <alignment vertical="center" wrapText="1"/>
      <protection/>
    </xf>
    <xf numFmtId="164" fontId="33" fillId="0" borderId="0" xfId="0" applyFont="1" applyFill="1" applyBorder="1" applyAlignment="1" applyProtection="1">
      <alignment vertical="top"/>
      <protection/>
    </xf>
    <xf numFmtId="164" fontId="43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59" fillId="0" borderId="17" xfId="136" applyNumberFormat="1" applyFont="1" applyFill="1" applyBorder="1" applyAlignment="1" applyProtection="1">
      <alignment horizontal="center" vertical="center" wrapText="1"/>
      <protection/>
    </xf>
    <xf numFmtId="175" fontId="7" fillId="4" borderId="15" xfId="136" applyNumberFormat="1" applyFont="1" applyFill="1" applyBorder="1" applyAlignment="1" applyProtection="1">
      <alignment horizontal="left" vertical="center" wrapText="1" indent="1"/>
      <protection/>
    </xf>
    <xf numFmtId="164" fontId="59" fillId="0" borderId="15" xfId="92" applyNumberFormat="1" applyFont="1" applyFill="1" applyBorder="1" applyAlignment="1" applyProtection="1">
      <alignment horizontal="center" vertical="center" wrapText="1"/>
      <protection/>
    </xf>
    <xf numFmtId="164" fontId="7" fillId="4" borderId="15" xfId="137" applyNumberFormat="1" applyFont="1" applyFill="1" applyBorder="1" applyAlignment="1" applyProtection="1">
      <alignment horizontal="center" vertical="center" wrapText="1"/>
      <protection/>
    </xf>
    <xf numFmtId="164" fontId="70" fillId="19" borderId="16" xfId="118" applyFont="1" applyFill="1" applyBorder="1" applyAlignment="1" applyProtection="1">
      <alignment horizontal="left" vertical="center" indent="1"/>
      <protection/>
    </xf>
    <xf numFmtId="164" fontId="7" fillId="19" borderId="16" xfId="118" applyFont="1" applyFill="1" applyBorder="1" applyAlignment="1" applyProtection="1">
      <alignment horizontal="right" vertical="center" wrapText="1"/>
      <protection/>
    </xf>
    <xf numFmtId="164" fontId="7" fillId="19" borderId="25" xfId="118" applyFont="1" applyFill="1" applyBorder="1" applyAlignment="1" applyProtection="1">
      <alignment horizontal="right" vertical="center" wrapText="1"/>
      <protection/>
    </xf>
    <xf numFmtId="165" fontId="7" fillId="0" borderId="26" xfId="137" applyFont="1" applyFill="1" applyBorder="1" applyAlignment="1" applyProtection="1">
      <alignment vertical="center" wrapText="1"/>
      <protection/>
    </xf>
    <xf numFmtId="165" fontId="72" fillId="0" borderId="0" xfId="137" applyFont="1" applyFill="1" applyAlignment="1" applyProtection="1">
      <alignment vertical="center" wrapText="1"/>
      <protection/>
    </xf>
    <xf numFmtId="165" fontId="73" fillId="0" borderId="0" xfId="137" applyFont="1" applyFill="1" applyAlignment="1" applyProtection="1">
      <alignment vertical="center" wrapText="1"/>
      <protection/>
    </xf>
    <xf numFmtId="165" fontId="74" fillId="0" borderId="0" xfId="137" applyFont="1" applyFill="1" applyAlignment="1" applyProtection="1">
      <alignment horizontal="center" vertical="center" wrapText="1"/>
      <protection/>
    </xf>
    <xf numFmtId="165" fontId="27" fillId="0" borderId="0" xfId="105" applyFont="1" applyFill="1" applyProtection="1">
      <alignment/>
      <protection/>
    </xf>
    <xf numFmtId="165" fontId="43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43" fillId="0" borderId="0" xfId="0" applyNumberFormat="1" applyFont="1" applyFill="1" applyBorder="1" applyAlignment="1" applyProtection="1">
      <alignment vertical="center"/>
      <protection/>
    </xf>
    <xf numFmtId="165" fontId="75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4" fontId="65" fillId="0" borderId="0" xfId="149" applyFont="1" applyFill="1" applyBorder="1" applyAlignment="1" applyProtection="1">
      <alignment vertical="center" wrapText="1"/>
      <protection/>
    </xf>
    <xf numFmtId="164" fontId="6" fillId="0" borderId="0" xfId="149" applyFont="1" applyFill="1" applyBorder="1" applyAlignment="1" applyProtection="1">
      <alignment vertical="center" wrapText="1"/>
      <protection/>
    </xf>
    <xf numFmtId="164" fontId="7" fillId="0" borderId="0" xfId="149" applyFont="1" applyFill="1" applyBorder="1" applyAlignment="1" applyProtection="1">
      <alignment horizontal="left" vertical="center" wrapText="1" indent="1"/>
      <protection/>
    </xf>
    <xf numFmtId="165" fontId="7" fillId="0" borderId="0" xfId="129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7" fillId="0" borderId="0" xfId="129" applyFont="1" applyFill="1" applyBorder="1" applyAlignment="1" applyProtection="1">
      <alignment vertical="center" wrapText="1"/>
      <protection/>
    </xf>
    <xf numFmtId="164" fontId="7" fillId="0" borderId="0" xfId="136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7" fillId="0" borderId="0" xfId="129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Border="1" applyAlignment="1">
      <alignment vertical="center"/>
    </xf>
    <xf numFmtId="165" fontId="7" fillId="0" borderId="15" xfId="129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66" fillId="12" borderId="0" xfId="92" applyNumberFormat="1" applyFont="1" applyFill="1" applyBorder="1" applyAlignment="1" applyProtection="1">
      <alignment horizontal="center" vertical="center" wrapText="1"/>
      <protection/>
    </xf>
    <xf numFmtId="164" fontId="66" fillId="12" borderId="18" xfId="92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NumberFormat="1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7" fillId="0" borderId="15" xfId="92" applyNumberFormat="1" applyFont="1" applyFill="1" applyBorder="1" applyAlignment="1" applyProtection="1">
      <alignment horizontal="center" vertical="center" wrapText="1"/>
      <protection/>
    </xf>
    <xf numFmtId="164" fontId="7" fillId="0" borderId="15" xfId="136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ill="1" applyBorder="1" applyAlignment="1" applyProtection="1">
      <alignment horizontal="center" vertical="center"/>
      <protection/>
    </xf>
    <xf numFmtId="164" fontId="7" fillId="0" borderId="15" xfId="92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7" fillId="4" borderId="15" xfId="92" applyNumberFormat="1" applyFont="1" applyFill="1" applyBorder="1" applyAlignment="1" applyProtection="1">
      <alignment horizontal="left" vertical="center" wrapText="1"/>
      <protection/>
    </xf>
    <xf numFmtId="165" fontId="7" fillId="4" borderId="15" xfId="136" applyNumberFormat="1" applyFont="1" applyFill="1" applyBorder="1" applyAlignment="1" applyProtection="1">
      <alignment horizontal="left" vertical="center" wrapText="1"/>
      <protection/>
    </xf>
    <xf numFmtId="165" fontId="7" fillId="4" borderId="15" xfId="136" applyNumberFormat="1" applyFont="1" applyFill="1" applyBorder="1" applyAlignment="1" applyProtection="1">
      <alignment horizontal="center" vertical="center" wrapText="1"/>
      <protection/>
    </xf>
    <xf numFmtId="164" fontId="7" fillId="4" borderId="15" xfId="92" applyNumberFormat="1" applyFont="1" applyFill="1" applyBorder="1" applyAlignment="1" applyProtection="1">
      <alignment horizontal="left" vertical="center" wrapText="1"/>
      <protection/>
    </xf>
    <xf numFmtId="164" fontId="7" fillId="4" borderId="27" xfId="136" applyNumberFormat="1" applyFont="1" applyFill="1" applyBorder="1" applyAlignment="1" applyProtection="1">
      <alignment horizontal="center" vertical="center" wrapText="1"/>
      <protection/>
    </xf>
    <xf numFmtId="165" fontId="0" fillId="4" borderId="15" xfId="0" applyNumberFormat="1" applyFill="1" applyBorder="1" applyAlignment="1" applyProtection="1">
      <alignment horizontal="left" vertical="center" wrapText="1"/>
      <protection/>
    </xf>
    <xf numFmtId="164" fontId="0" fillId="4" borderId="15" xfId="0" applyNumberFormat="1" applyFill="1" applyBorder="1" applyAlignment="1" applyProtection="1">
      <alignment horizontal="left" vertical="center" wrapText="1"/>
      <protection/>
    </xf>
    <xf numFmtId="164" fontId="7" fillId="11" borderId="15" xfId="136" applyNumberFormat="1" applyFont="1" applyFill="1" applyBorder="1" applyAlignment="1" applyProtection="1">
      <alignment horizontal="left" vertical="center" wrapText="1"/>
      <protection locked="0"/>
    </xf>
    <xf numFmtId="164" fontId="7" fillId="19" borderId="24" xfId="92" applyNumberFormat="1" applyFont="1" applyFill="1" applyBorder="1" applyAlignment="1" applyProtection="1">
      <alignment horizontal="center" vertical="center" wrapText="1"/>
      <protection/>
    </xf>
    <xf numFmtId="165" fontId="70" fillId="19" borderId="16" xfId="0" applyNumberFormat="1" applyFont="1" applyFill="1" applyBorder="1" applyAlignment="1" applyProtection="1">
      <alignment horizontal="left" vertical="center"/>
      <protection/>
    </xf>
    <xf numFmtId="165" fontId="70" fillId="19" borderId="25" xfId="0" applyNumberFormat="1" applyFont="1" applyFill="1" applyBorder="1" applyAlignment="1" applyProtection="1">
      <alignment horizontal="left" vertical="center"/>
      <protection/>
    </xf>
    <xf numFmtId="165" fontId="70" fillId="19" borderId="24" xfId="0" applyNumberFormat="1" applyFont="1" applyFill="1" applyBorder="1" applyAlignment="1" applyProtection="1">
      <alignment horizontal="left" vertical="center"/>
      <protection/>
    </xf>
    <xf numFmtId="164" fontId="43" fillId="0" borderId="0" xfId="137" applyNumberFormat="1" applyFont="1" applyFill="1" applyAlignment="1" applyProtection="1">
      <alignment vertical="center" wrapText="1"/>
      <protection/>
    </xf>
    <xf numFmtId="165" fontId="76" fillId="0" borderId="0" xfId="137" applyFont="1" applyFill="1" applyAlignment="1" applyProtection="1">
      <alignment vertical="center" wrapText="1"/>
      <protection/>
    </xf>
    <xf numFmtId="165" fontId="6" fillId="0" borderId="16" xfId="138" applyFont="1" applyFill="1" applyBorder="1" applyAlignment="1">
      <alignment horizontal="left" vertical="center" wrapText="1" indent="1"/>
      <protection/>
    </xf>
    <xf numFmtId="165" fontId="43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7" fillId="0" borderId="15" xfId="129" applyNumberFormat="1" applyFont="1" applyFill="1" applyBorder="1" applyAlignment="1" applyProtection="1">
      <alignment horizontal="center" vertical="center" wrapText="1"/>
      <protection/>
    </xf>
    <xf numFmtId="165" fontId="7" fillId="0" borderId="15" xfId="136" applyNumberFormat="1" applyFont="1" applyFill="1" applyBorder="1" applyAlignment="1" applyProtection="1">
      <alignment horizontal="center" vertical="center" wrapText="1"/>
      <protection/>
    </xf>
    <xf numFmtId="165" fontId="66" fillId="0" borderId="0" xfId="129" applyNumberFormat="1" applyFont="1" applyFill="1" applyBorder="1" applyAlignment="1" applyProtection="1">
      <alignment horizontal="center" vertical="center" wrapText="1"/>
      <protection/>
    </xf>
    <xf numFmtId="165" fontId="66" fillId="0" borderId="0" xfId="136" applyNumberFormat="1" applyFont="1" applyFill="1" applyBorder="1" applyAlignment="1" applyProtection="1">
      <alignment horizontal="center" vertical="center" wrapText="1"/>
      <protection/>
    </xf>
    <xf numFmtId="165" fontId="66" fillId="0" borderId="0" xfId="0" applyNumberFormat="1" applyFont="1" applyFill="1" applyBorder="1" applyAlignment="1">
      <alignment horizontal="center" vertical="center"/>
    </xf>
    <xf numFmtId="165" fontId="7" fillId="0" borderId="15" xfId="137" applyNumberFormat="1" applyFont="1" applyFill="1" applyBorder="1" applyAlignment="1" applyProtection="1">
      <alignment horizontal="center" vertical="center" wrapText="1"/>
      <protection/>
    </xf>
    <xf numFmtId="165" fontId="7" fillId="0" borderId="15" xfId="129" applyFont="1" applyFill="1" applyBorder="1" applyAlignment="1" applyProtection="1">
      <alignment horizontal="left" vertical="center" wrapText="1" indent="1"/>
      <protection/>
    </xf>
    <xf numFmtId="165" fontId="7" fillId="4" borderId="15" xfId="136" applyNumberFormat="1" applyFont="1" applyFill="1" applyBorder="1" applyAlignment="1" applyProtection="1">
      <alignment horizontal="left" vertical="center" wrapText="1"/>
      <protection/>
    </xf>
    <xf numFmtId="165" fontId="7" fillId="0" borderId="15" xfId="137" applyNumberFormat="1" applyFont="1" applyFill="1" applyBorder="1" applyAlignment="1" applyProtection="1">
      <alignment vertical="center" wrapText="1"/>
      <protection/>
    </xf>
    <xf numFmtId="165" fontId="78" fillId="0" borderId="0" xfId="0" applyNumberFormat="1" applyFont="1" applyFill="1" applyBorder="1" applyAlignment="1">
      <alignment vertical="center"/>
    </xf>
    <xf numFmtId="165" fontId="43" fillId="0" borderId="0" xfId="0" applyNumberFormat="1" applyFont="1" applyFill="1" applyBorder="1" applyAlignment="1">
      <alignment horizontal="center" vertical="center"/>
    </xf>
    <xf numFmtId="165" fontId="7" fillId="0" borderId="15" xfId="137" applyNumberFormat="1" applyFont="1" applyFill="1" applyBorder="1" applyAlignment="1" applyProtection="1">
      <alignment vertical="center" wrapText="1"/>
      <protection/>
    </xf>
    <xf numFmtId="165" fontId="7" fillId="0" borderId="15" xfId="129" applyFont="1" applyFill="1" applyBorder="1" applyAlignment="1" applyProtection="1">
      <alignment horizontal="left" vertical="center" wrapText="1" indent="2"/>
      <protection/>
    </xf>
    <xf numFmtId="165" fontId="7" fillId="0" borderId="15" xfId="129" applyFont="1" applyFill="1" applyBorder="1" applyAlignment="1" applyProtection="1">
      <alignment horizontal="left" vertical="center" wrapText="1" indent="3"/>
      <protection/>
    </xf>
    <xf numFmtId="165" fontId="7" fillId="0" borderId="15" xfId="129" applyFont="1" applyFill="1" applyBorder="1" applyAlignment="1" applyProtection="1">
      <alignment horizontal="left" vertical="center" wrapText="1" indent="4"/>
      <protection/>
    </xf>
    <xf numFmtId="165" fontId="7" fillId="0" borderId="15" xfId="137" applyNumberFormat="1" applyFont="1" applyFill="1" applyBorder="1" applyAlignment="1" applyProtection="1">
      <alignment horizontal="left" vertical="top" wrapText="1"/>
      <protection/>
    </xf>
    <xf numFmtId="164" fontId="7" fillId="0" borderId="0" xfId="137" applyNumberFormat="1" applyFont="1" applyFill="1" applyBorder="1" applyAlignment="1" applyProtection="1">
      <alignment horizontal="center" vertical="center" wrapText="1"/>
      <protection/>
    </xf>
    <xf numFmtId="165" fontId="7" fillId="0" borderId="0" xfId="129" applyFont="1" applyFill="1" applyBorder="1" applyAlignment="1" applyProtection="1">
      <alignment horizontal="left" vertical="center" wrapText="1" indent="2"/>
      <protection/>
    </xf>
    <xf numFmtId="165" fontId="7" fillId="0" borderId="0" xfId="136" applyNumberFormat="1" applyFont="1" applyFill="1" applyBorder="1" applyAlignment="1" applyProtection="1">
      <alignment horizontal="left" vertical="center" wrapText="1"/>
      <protection/>
    </xf>
    <xf numFmtId="164" fontId="7" fillId="0" borderId="0" xfId="137" applyNumberFormat="1" applyFont="1" applyFill="1" applyBorder="1" applyAlignment="1" applyProtection="1">
      <alignment vertical="center" wrapText="1"/>
      <protection/>
    </xf>
    <xf numFmtId="165" fontId="7" fillId="0" borderId="0" xfId="137" applyFont="1" applyFill="1" applyBorder="1" applyAlignment="1" applyProtection="1">
      <alignment horizontal="left" vertical="top" wrapText="1"/>
      <protection/>
    </xf>
    <xf numFmtId="164" fontId="7" fillId="0" borderId="0" xfId="137" applyNumberFormat="1" applyFont="1" applyFill="1" applyAlignment="1" applyProtection="1">
      <alignment vertical="center" wrapText="1"/>
      <protection/>
    </xf>
    <xf numFmtId="165" fontId="7" fillId="0" borderId="0" xfId="137" applyFont="1" applyFill="1" applyAlignment="1" applyProtection="1">
      <alignment horizontal="left" vertical="center" wrapText="1" indent="2"/>
      <protection/>
    </xf>
    <xf numFmtId="165" fontId="76" fillId="12" borderId="0" xfId="137" applyFont="1" applyFill="1" applyBorder="1" applyAlignment="1" applyProtection="1">
      <alignment vertical="center" wrapText="1"/>
      <protection/>
    </xf>
    <xf numFmtId="165" fontId="7" fillId="12" borderId="0" xfId="137" applyFont="1" applyFill="1" applyBorder="1" applyAlignment="1" applyProtection="1">
      <alignment vertical="center" wrapText="1"/>
      <protection/>
    </xf>
    <xf numFmtId="165" fontId="7" fillId="12" borderId="0" xfId="137" applyFont="1" applyFill="1" applyBorder="1" applyAlignment="1" applyProtection="1">
      <alignment horizontal="right" vertical="center" wrapText="1"/>
      <protection/>
    </xf>
    <xf numFmtId="165" fontId="6" fillId="0" borderId="16" xfId="138" applyFont="1" applyBorder="1" applyAlignment="1">
      <alignment horizontal="left" vertical="center" wrapText="1" indent="1"/>
      <protection/>
    </xf>
    <xf numFmtId="165" fontId="65" fillId="0" borderId="0" xfId="138" applyFont="1" applyBorder="1" applyAlignment="1">
      <alignment vertical="center" wrapText="1"/>
      <protection/>
    </xf>
    <xf numFmtId="165" fontId="7" fillId="12" borderId="0" xfId="137" applyFont="1" applyFill="1" applyBorder="1" applyAlignment="1" applyProtection="1">
      <alignment horizontal="center" vertical="center" wrapText="1"/>
      <protection/>
    </xf>
    <xf numFmtId="165" fontId="21" fillId="12" borderId="0" xfId="137" applyFont="1" applyFill="1" applyBorder="1" applyAlignment="1" applyProtection="1">
      <alignment horizontal="center" vertical="center" wrapText="1"/>
      <protection/>
    </xf>
    <xf numFmtId="165" fontId="7" fillId="12" borderId="0" xfId="137" applyFont="1" applyFill="1" applyBorder="1" applyAlignment="1" applyProtection="1">
      <alignment horizontal="right" vertical="center"/>
      <protection/>
    </xf>
    <xf numFmtId="165" fontId="7" fillId="12" borderId="15" xfId="137" applyFont="1" applyFill="1" applyBorder="1" applyAlignment="1" applyProtection="1">
      <alignment horizontal="center" vertical="center" wrapText="1"/>
      <protection/>
    </xf>
    <xf numFmtId="165" fontId="7" fillId="12" borderId="15" xfId="137" applyFont="1" applyFill="1" applyBorder="1" applyAlignment="1" applyProtection="1">
      <alignment horizontal="center" vertical="center"/>
      <protection/>
    </xf>
    <xf numFmtId="165" fontId="0" fillId="0" borderId="15" xfId="92" applyFont="1" applyFill="1" applyBorder="1" applyAlignment="1" applyProtection="1">
      <alignment horizontal="center" vertical="center" wrapText="1"/>
      <protection/>
    </xf>
    <xf numFmtId="164" fontId="7" fillId="0" borderId="0" xfId="98" applyNumberFormat="1" applyFont="1" applyBorder="1">
      <alignment vertical="top"/>
      <protection/>
    </xf>
    <xf numFmtId="164" fontId="0" fillId="12" borderId="15" xfId="137" applyNumberFormat="1" applyFont="1" applyFill="1" applyBorder="1" applyAlignment="1" applyProtection="1">
      <alignment horizontal="center" vertical="center" wrapText="1"/>
      <protection/>
    </xf>
    <xf numFmtId="165" fontId="0" fillId="0" borderId="15" xfId="137" applyFont="1" applyFill="1" applyBorder="1" applyAlignment="1" applyProtection="1">
      <alignment horizontal="left" vertical="center" wrapText="1"/>
      <protection/>
    </xf>
    <xf numFmtId="165" fontId="37" fillId="5" borderId="15" xfId="20" applyNumberFormat="1" applyFont="1" applyFill="1" applyBorder="1" applyAlignment="1" applyProtection="1">
      <alignment horizontal="left" vertical="center" wrapText="1"/>
      <protection locked="0"/>
    </xf>
    <xf numFmtId="164" fontId="37" fillId="5" borderId="15" xfId="20" applyNumberFormat="1" applyFont="1" applyFill="1" applyBorder="1" applyAlignment="1" applyProtection="1">
      <alignment horizontal="left" vertical="center" wrapText="1"/>
      <protection locked="0"/>
    </xf>
    <xf numFmtId="165" fontId="0" fillId="5" borderId="15" xfId="2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Border="1" applyAlignment="1">
      <alignment vertical="top"/>
    </xf>
    <xf numFmtId="165" fontId="59" fillId="12" borderId="0" xfId="137" applyFont="1" applyFill="1" applyBorder="1" applyAlignment="1" applyProtection="1">
      <alignment horizontal="center" vertical="center" wrapText="1"/>
      <protection/>
    </xf>
    <xf numFmtId="165" fontId="7" fillId="19" borderId="24" xfId="137" applyFont="1" applyFill="1" applyBorder="1" applyAlignment="1" applyProtection="1">
      <alignment vertical="center" wrapText="1"/>
      <protection/>
    </xf>
    <xf numFmtId="164" fontId="70" fillId="19" borderId="16" xfId="98" applyFont="1" applyFill="1" applyBorder="1" applyAlignment="1" applyProtection="1">
      <alignment horizontal="left" vertical="center"/>
      <protection/>
    </xf>
    <xf numFmtId="164" fontId="70" fillId="19" borderId="16" xfId="98" applyFont="1" applyFill="1" applyBorder="1" applyAlignment="1" applyProtection="1">
      <alignment horizontal="left" vertical="center" indent="2"/>
      <protection/>
    </xf>
    <xf numFmtId="164" fontId="80" fillId="19" borderId="25" xfId="98" applyFont="1" applyFill="1" applyBorder="1" applyAlignment="1" applyProtection="1">
      <alignment horizontal="center" vertical="top"/>
      <protection/>
    </xf>
    <xf numFmtId="165" fontId="7" fillId="0" borderId="19" xfId="137" applyFont="1" applyFill="1" applyBorder="1" applyAlignment="1" applyProtection="1">
      <alignment vertical="center" wrapText="1"/>
      <protection/>
    </xf>
    <xf numFmtId="165" fontId="7" fillId="0" borderId="0" xfId="137" applyFont="1" applyFill="1" applyAlignment="1" applyProtection="1">
      <alignment horizontal="left" vertical="center" wrapText="1" indent="1"/>
      <protection/>
    </xf>
    <xf numFmtId="165" fontId="6" fillId="0" borderId="16" xfId="138" applyFont="1" applyBorder="1" applyAlignment="1">
      <alignment horizontal="left" vertical="center" wrapText="1" indent="1"/>
      <protection/>
    </xf>
    <xf numFmtId="165" fontId="6" fillId="0" borderId="0" xfId="138" applyFont="1" applyBorder="1" applyAlignment="1">
      <alignment vertical="center" wrapText="1"/>
      <protection/>
    </xf>
    <xf numFmtId="165" fontId="0" fillId="12" borderId="24" xfId="135" applyFont="1" applyFill="1" applyBorder="1" applyAlignment="1" applyProtection="1">
      <alignment horizontal="right" vertical="center" wrapText="1" indent="1"/>
      <protection/>
    </xf>
    <xf numFmtId="165" fontId="7" fillId="4" borderId="15" xfId="136" applyNumberFormat="1" applyFont="1" applyFill="1" applyBorder="1" applyAlignment="1" applyProtection="1">
      <alignment horizontal="left" vertical="center" wrapText="1" indent="1"/>
      <protection/>
    </xf>
    <xf numFmtId="165" fontId="81" fillId="0" borderId="0" xfId="136" applyNumberFormat="1" applyFont="1" applyFill="1" applyBorder="1" applyAlignment="1" applyProtection="1">
      <alignment vertical="center" wrapText="1"/>
      <protection/>
    </xf>
    <xf numFmtId="165" fontId="7" fillId="0" borderId="0" xfId="136" applyNumberFormat="1" applyFont="1" applyFill="1" applyBorder="1" applyAlignment="1" applyProtection="1">
      <alignment vertical="center" wrapText="1"/>
      <protection/>
    </xf>
    <xf numFmtId="164" fontId="66" fillId="12" borderId="16" xfId="92" applyNumberFormat="1" applyFont="1" applyFill="1" applyBorder="1" applyAlignment="1" applyProtection="1">
      <alignment horizontal="center" vertical="center" wrapText="1"/>
      <protection/>
    </xf>
    <xf numFmtId="164" fontId="0" fillId="12" borderId="24" xfId="137" applyNumberFormat="1" applyFont="1" applyFill="1" applyBorder="1" applyAlignment="1" applyProtection="1">
      <alignment horizontal="center" vertical="center" wrapText="1"/>
      <protection/>
    </xf>
    <xf numFmtId="165" fontId="7" fillId="0" borderId="15" xfId="137" applyFont="1" applyFill="1" applyBorder="1" applyAlignment="1" applyProtection="1">
      <alignment vertical="center" wrapText="1"/>
      <protection/>
    </xf>
    <xf numFmtId="165" fontId="81" fillId="0" borderId="0" xfId="137" applyFont="1" applyFill="1" applyAlignment="1" applyProtection="1">
      <alignment vertical="center" wrapText="1"/>
      <protection/>
    </xf>
    <xf numFmtId="165" fontId="0" fillId="0" borderId="15" xfId="137" applyFont="1" applyFill="1" applyBorder="1" applyAlignment="1" applyProtection="1">
      <alignment horizontal="center" vertical="center" wrapText="1"/>
      <protection/>
    </xf>
    <xf numFmtId="164" fontId="0" fillId="12" borderId="17" xfId="137" applyNumberFormat="1" applyFont="1" applyFill="1" applyBorder="1" applyAlignment="1" applyProtection="1">
      <alignment horizontal="center" vertical="center" wrapText="1"/>
      <protection/>
    </xf>
    <xf numFmtId="165" fontId="0" fillId="0" borderId="28" xfId="137" applyFont="1" applyFill="1" applyBorder="1" applyAlignment="1" applyProtection="1">
      <alignment horizontal="left" vertical="center" wrapText="1"/>
      <protection/>
    </xf>
    <xf numFmtId="165" fontId="7" fillId="0" borderId="29" xfId="137" applyNumberFormat="1" applyFont="1" applyFill="1" applyBorder="1" applyAlignment="1" applyProtection="1">
      <alignment horizontal="left" vertical="center" wrapText="1"/>
      <protection/>
    </xf>
    <xf numFmtId="165" fontId="76" fillId="12" borderId="23" xfId="137" applyFont="1" applyFill="1" applyBorder="1" applyAlignment="1" applyProtection="1">
      <alignment horizontal="center" vertical="top" wrapText="1"/>
      <protection/>
    </xf>
    <xf numFmtId="165" fontId="0" fillId="4" borderId="15" xfId="20" applyNumberFormat="1" applyFont="1" applyFill="1" applyBorder="1" applyAlignment="1" applyProtection="1">
      <alignment horizontal="left" vertical="center" wrapText="1" indent="1"/>
      <protection/>
    </xf>
    <xf numFmtId="165" fontId="0" fillId="4" borderId="15" xfId="137" applyFont="1" applyFill="1" applyBorder="1" applyAlignment="1" applyProtection="1">
      <alignment horizontal="left" vertical="center" wrapText="1" indent="1"/>
      <protection/>
    </xf>
    <xf numFmtId="164" fontId="0" fillId="5" borderId="25" xfId="136" applyNumberFormat="1" applyFont="1" applyFill="1" applyBorder="1" applyAlignment="1" applyProtection="1">
      <alignment horizontal="left" vertical="center" wrapText="1"/>
      <protection locked="0"/>
    </xf>
    <xf numFmtId="164" fontId="0" fillId="5" borderId="15" xfId="136" applyNumberFormat="1" applyFont="1" applyFill="1" applyBorder="1" applyAlignment="1" applyProtection="1">
      <alignment horizontal="left" vertical="center" wrapText="1"/>
      <protection locked="0"/>
    </xf>
    <xf numFmtId="165" fontId="7" fillId="19" borderId="30" xfId="137" applyFont="1" applyFill="1" applyBorder="1" applyAlignment="1" applyProtection="1">
      <alignment vertical="center" wrapText="1"/>
      <protection/>
    </xf>
    <xf numFmtId="165" fontId="7" fillId="0" borderId="15" xfId="137" applyNumberFormat="1" applyFont="1" applyFill="1" applyBorder="1" applyAlignment="1" applyProtection="1">
      <alignment vertical="top" wrapText="1"/>
      <protection/>
    </xf>
    <xf numFmtId="172" fontId="0" fillId="5" borderId="15" xfId="20" applyNumberFormat="1" applyFont="1" applyFill="1" applyBorder="1" applyAlignment="1" applyProtection="1">
      <alignment horizontal="right" vertical="center" wrapText="1"/>
      <protection locked="0"/>
    </xf>
    <xf numFmtId="164" fontId="70" fillId="19" borderId="16" xfId="98" applyFont="1" applyFill="1" applyBorder="1" applyAlignment="1" applyProtection="1">
      <alignment horizontal="left" vertical="center" indent="3"/>
      <protection/>
    </xf>
    <xf numFmtId="164" fontId="7" fillId="0" borderId="19" xfId="98" applyBorder="1">
      <alignment vertical="top"/>
      <protection/>
    </xf>
    <xf numFmtId="164" fontId="43" fillId="0" borderId="0" xfId="98" applyFont="1" applyBorder="1" applyAlignment="1">
      <alignment vertical="top"/>
      <protection/>
    </xf>
    <xf numFmtId="165" fontId="6" fillId="0" borderId="0" xfId="137" applyFont="1" applyFill="1" applyAlignment="1" applyProtection="1">
      <alignment horizontal="right" vertical="top" wrapText="1"/>
      <protection/>
    </xf>
    <xf numFmtId="165" fontId="7" fillId="0" borderId="0" xfId="137" applyFont="1" applyFill="1" applyBorder="1" applyAlignment="1" applyProtection="1">
      <alignment horizontal="left" vertical="top" wrapText="1"/>
      <protection/>
    </xf>
    <xf numFmtId="164" fontId="7" fillId="0" borderId="19" xfId="137" applyNumberFormat="1" applyFont="1" applyFill="1" applyBorder="1" applyAlignment="1" applyProtection="1">
      <alignment horizontal="center" vertical="center" wrapText="1"/>
      <protection/>
    </xf>
    <xf numFmtId="165" fontId="7" fillId="0" borderId="19" xfId="129" applyFont="1" applyFill="1" applyBorder="1" applyAlignment="1" applyProtection="1">
      <alignment horizontal="left" vertical="center" wrapText="1" indent="2"/>
      <protection/>
    </xf>
    <xf numFmtId="165" fontId="7" fillId="0" borderId="19" xfId="136" applyNumberFormat="1" applyFont="1" applyFill="1" applyBorder="1" applyAlignment="1" applyProtection="1">
      <alignment horizontal="left" vertical="center" wrapText="1"/>
      <protection/>
    </xf>
    <xf numFmtId="164" fontId="7" fillId="0" borderId="19" xfId="137" applyNumberFormat="1" applyFont="1" applyFill="1" applyBorder="1" applyAlignment="1" applyProtection="1">
      <alignment vertical="center" wrapText="1"/>
      <protection/>
    </xf>
    <xf numFmtId="165" fontId="6" fillId="0" borderId="0" xfId="138" applyFont="1" applyFill="1" applyBorder="1" applyAlignment="1">
      <alignment horizontal="left" vertical="center" wrapText="1" indent="1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165" fontId="7" fillId="0" borderId="0" xfId="137" applyFont="1" applyFill="1" applyAlignment="1" applyProtection="1">
      <alignment horizontal="left" vertical="top" wrapText="1"/>
      <protection/>
    </xf>
    <xf numFmtId="164" fontId="43" fillId="0" borderId="0" xfId="137" applyNumberFormat="1" applyFont="1" applyFill="1" applyBorder="1" applyAlignment="1" applyProtection="1">
      <alignment horizontal="center" vertical="center" wrapText="1"/>
      <protection/>
    </xf>
    <xf numFmtId="165" fontId="43" fillId="0" borderId="0" xfId="136" applyNumberFormat="1" applyFont="1" applyFill="1" applyBorder="1" applyAlignment="1" applyProtection="1">
      <alignment horizontal="left" vertical="center" wrapText="1" indent="1"/>
      <protection/>
    </xf>
    <xf numFmtId="164" fontId="43" fillId="0" borderId="0" xfId="137" applyNumberFormat="1" applyFont="1" applyFill="1" applyBorder="1" applyAlignment="1" applyProtection="1">
      <alignment vertical="center" wrapText="1"/>
      <protection/>
    </xf>
    <xf numFmtId="165" fontId="0" fillId="0" borderId="15" xfId="0" applyNumberFormat="1" applyFill="1" applyBorder="1" applyAlignment="1" applyProtection="1">
      <alignment vertical="center"/>
      <protection/>
    </xf>
    <xf numFmtId="164" fontId="81" fillId="0" borderId="0" xfId="137" applyNumberFormat="1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>
      <alignment vertical="center"/>
    </xf>
    <xf numFmtId="165" fontId="43" fillId="0" borderId="0" xfId="136" applyNumberFormat="1" applyFont="1" applyFill="1" applyBorder="1" applyAlignment="1" applyProtection="1">
      <alignment vertical="center" wrapText="1"/>
      <protection/>
    </xf>
    <xf numFmtId="165" fontId="0" fillId="0" borderId="15" xfId="102" applyNumberFormat="1" applyFont="1" applyFill="1" applyBorder="1" applyAlignment="1" applyProtection="1">
      <alignment horizontal="center" vertical="center" wrapText="1"/>
      <protection/>
    </xf>
    <xf numFmtId="164" fontId="70" fillId="19" borderId="15" xfId="0" applyFont="1" applyFill="1" applyBorder="1" applyAlignment="1" applyProtection="1">
      <alignment horizontal="center" vertical="center" textRotation="90" wrapText="1"/>
      <protection/>
    </xf>
    <xf numFmtId="165" fontId="7" fillId="0" borderId="15" xfId="127" applyFont="1" applyFill="1" applyBorder="1" applyAlignment="1" applyProtection="1">
      <alignment horizontal="center" vertical="center" wrapText="1"/>
      <protection/>
    </xf>
    <xf numFmtId="165" fontId="0" fillId="0" borderId="15" xfId="127" applyFont="1" applyFill="1" applyBorder="1" applyAlignment="1" applyProtection="1">
      <alignment horizontal="center" vertical="center" wrapText="1"/>
      <protection/>
    </xf>
    <xf numFmtId="165" fontId="0" fillId="0" borderId="15" xfId="129" applyFont="1" applyFill="1" applyBorder="1" applyAlignment="1" applyProtection="1">
      <alignment horizontal="center" vertical="center" wrapText="1"/>
      <protection/>
    </xf>
    <xf numFmtId="165" fontId="82" fillId="12" borderId="0" xfId="137" applyFont="1" applyFill="1" applyBorder="1" applyAlignment="1" applyProtection="1">
      <alignment vertical="center" wrapText="1"/>
      <protection/>
    </xf>
    <xf numFmtId="165" fontId="43" fillId="12" borderId="16" xfId="92" applyNumberFormat="1" applyFont="1" applyFill="1" applyBorder="1" applyAlignment="1" applyProtection="1">
      <alignment horizontal="center" vertical="center" wrapText="1"/>
      <protection/>
    </xf>
    <xf numFmtId="165" fontId="66" fillId="12" borderId="16" xfId="92" applyNumberFormat="1" applyFont="1" applyFill="1" applyBorder="1" applyAlignment="1" applyProtection="1">
      <alignment horizontal="center" vertical="center" wrapText="1"/>
      <protection/>
    </xf>
    <xf numFmtId="165" fontId="43" fillId="0" borderId="0" xfId="137" applyFont="1" applyFill="1" applyBorder="1" applyAlignment="1" applyProtection="1">
      <alignment horizontal="center" vertical="center" wrapText="1"/>
      <protection/>
    </xf>
    <xf numFmtId="165" fontId="43" fillId="0" borderId="0" xfId="137" applyFont="1" applyFill="1" applyBorder="1" applyAlignment="1" applyProtection="1">
      <alignment vertical="center" wrapText="1"/>
      <protection/>
    </xf>
    <xf numFmtId="164" fontId="7" fillId="0" borderId="0" xfId="0" applyFont="1" applyBorder="1" applyAlignment="1">
      <alignment vertical="top"/>
    </xf>
    <xf numFmtId="165" fontId="7" fillId="12" borderId="29" xfId="137" applyNumberFormat="1" applyFont="1" applyFill="1" applyBorder="1" applyAlignment="1" applyProtection="1">
      <alignment horizontal="left" vertical="center" wrapText="1"/>
      <protection/>
    </xf>
    <xf numFmtId="165" fontId="7" fillId="0" borderId="31" xfId="129" applyFont="1" applyFill="1" applyBorder="1" applyAlignment="1" applyProtection="1">
      <alignment vertical="center" wrapText="1"/>
      <protection/>
    </xf>
    <xf numFmtId="165" fontId="7" fillId="0" borderId="29" xfId="136" applyNumberFormat="1" applyFont="1" applyFill="1" applyBorder="1" applyAlignment="1" applyProtection="1">
      <alignment vertical="center" wrapText="1"/>
      <protection/>
    </xf>
    <xf numFmtId="165" fontId="7" fillId="4" borderId="29" xfId="136" applyNumberFormat="1" applyFont="1" applyFill="1" applyBorder="1" applyAlignment="1" applyProtection="1">
      <alignment horizontal="left" vertical="center" wrapText="1"/>
      <protection/>
    </xf>
    <xf numFmtId="165" fontId="7" fillId="0" borderId="29" xfId="137" applyNumberFormat="1" applyFont="1" applyFill="1" applyBorder="1" applyAlignment="1" applyProtection="1">
      <alignment vertical="center" wrapText="1"/>
      <protection/>
    </xf>
    <xf numFmtId="165" fontId="63" fillId="12" borderId="0" xfId="137" applyFont="1" applyFill="1" applyBorder="1" applyAlignment="1" applyProtection="1">
      <alignment horizontal="center" vertical="center" wrapText="1"/>
      <protection/>
    </xf>
    <xf numFmtId="165" fontId="7" fillId="12" borderId="15" xfId="137" applyNumberFormat="1" applyFont="1" applyFill="1" applyBorder="1" applyAlignment="1" applyProtection="1">
      <alignment horizontal="left" vertical="center" wrapText="1"/>
      <protection/>
    </xf>
    <xf numFmtId="165" fontId="7" fillId="12" borderId="15" xfId="137" applyNumberFormat="1" applyFont="1" applyFill="1" applyBorder="1" applyAlignment="1" applyProtection="1">
      <alignment horizontal="left" vertical="center" wrapText="1" indent="1"/>
      <protection/>
    </xf>
    <xf numFmtId="165" fontId="7" fillId="0" borderId="15" xfId="136" applyNumberFormat="1" applyFont="1" applyFill="1" applyBorder="1" applyAlignment="1" applyProtection="1">
      <alignment vertical="center" wrapText="1"/>
      <protection/>
    </xf>
    <xf numFmtId="165" fontId="59" fillId="0" borderId="0" xfId="137" applyFont="1" applyFill="1" applyBorder="1" applyAlignment="1" applyProtection="1">
      <alignment vertical="center" wrapText="1"/>
      <protection/>
    </xf>
    <xf numFmtId="165" fontId="7" fillId="12" borderId="15" xfId="137" applyNumberFormat="1" applyFont="1" applyFill="1" applyBorder="1" applyAlignment="1" applyProtection="1">
      <alignment horizontal="left" vertical="center" wrapText="1" indent="2"/>
      <protection/>
    </xf>
    <xf numFmtId="165" fontId="7" fillId="12" borderId="15" xfId="137" applyNumberFormat="1" applyFont="1" applyFill="1" applyBorder="1" applyAlignment="1" applyProtection="1">
      <alignment horizontal="left" vertical="center" wrapText="1" indent="3"/>
      <protection/>
    </xf>
    <xf numFmtId="165" fontId="7" fillId="12" borderId="15" xfId="137" applyNumberFormat="1" applyFont="1" applyFill="1" applyBorder="1" applyAlignment="1" applyProtection="1">
      <alignment horizontal="left" vertical="center" wrapText="1" indent="4"/>
      <protection/>
    </xf>
    <xf numFmtId="165" fontId="7" fillId="5" borderId="15" xfId="137" applyNumberFormat="1" applyFont="1" applyFill="1" applyBorder="1" applyAlignment="1" applyProtection="1">
      <alignment horizontal="left" vertical="center" wrapText="1"/>
      <protection locked="0"/>
    </xf>
    <xf numFmtId="164" fontId="7" fillId="11" borderId="15" xfId="137" applyNumberFormat="1" applyFont="1" applyFill="1" applyBorder="1" applyAlignment="1" applyProtection="1">
      <alignment horizontal="left" vertical="center" wrapText="1" indent="6"/>
      <protection locked="0"/>
    </xf>
    <xf numFmtId="172" fontId="7" fillId="5" borderId="15" xfId="20" applyNumberFormat="1" applyFont="1" applyFill="1" applyBorder="1" applyAlignment="1" applyProtection="1">
      <alignment horizontal="right" vertical="center" wrapText="1"/>
      <protection locked="0"/>
    </xf>
    <xf numFmtId="172" fontId="7" fillId="0" borderId="15" xfId="20" applyNumberFormat="1" applyFont="1" applyFill="1" applyBorder="1" applyAlignment="1" applyProtection="1">
      <alignment horizontal="right" vertical="center" wrapText="1"/>
      <protection/>
    </xf>
    <xf numFmtId="164" fontId="0" fillId="5" borderId="15" xfId="136" applyNumberFormat="1" applyFont="1" applyFill="1" applyBorder="1" applyAlignment="1" applyProtection="1">
      <alignment horizontal="center" vertical="center" wrapText="1"/>
      <protection locked="0"/>
    </xf>
    <xf numFmtId="164" fontId="7" fillId="2" borderId="32" xfId="136" applyNumberFormat="1" applyFont="1" applyFill="1" applyBorder="1" applyAlignment="1" applyProtection="1">
      <alignment horizontal="center" vertical="center" wrapText="1"/>
      <protection/>
    </xf>
    <xf numFmtId="165" fontId="7" fillId="12" borderId="15" xfId="137" applyFont="1" applyFill="1" applyBorder="1" applyAlignment="1" applyProtection="1">
      <alignment vertical="center" wrapText="1"/>
      <protection/>
    </xf>
    <xf numFmtId="165" fontId="7" fillId="0" borderId="15" xfId="137" applyNumberFormat="1" applyFont="1" applyFill="1" applyBorder="1" applyAlignment="1" applyProtection="1">
      <alignment horizontal="left" vertical="center" wrapText="1"/>
      <protection/>
    </xf>
    <xf numFmtId="165" fontId="67" fillId="0" borderId="0" xfId="137" applyFont="1" applyFill="1" applyAlignment="1" applyProtection="1">
      <alignment vertical="center" wrapText="1"/>
      <protection/>
    </xf>
    <xf numFmtId="164" fontId="7" fillId="19" borderId="15" xfId="137" applyNumberFormat="1" applyFont="1" applyFill="1" applyBorder="1" applyAlignment="1" applyProtection="1">
      <alignment horizontal="left" vertical="center" wrapText="1"/>
      <protection/>
    </xf>
    <xf numFmtId="165" fontId="7" fillId="0" borderId="33" xfId="137" applyNumberFormat="1" applyFont="1" applyFill="1" applyBorder="1" applyAlignment="1" applyProtection="1">
      <alignment horizontal="left" vertical="center" wrapText="1" indent="6"/>
      <protection/>
    </xf>
    <xf numFmtId="164" fontId="7" fillId="0" borderId="15" xfId="136" applyNumberFormat="1" applyFont="1" applyFill="1" applyBorder="1" applyAlignment="1" applyProtection="1">
      <alignment vertical="center" wrapText="1"/>
      <protection/>
    </xf>
    <xf numFmtId="165" fontId="7" fillId="0" borderId="15" xfId="20" applyNumberFormat="1" applyFont="1" applyFill="1" applyBorder="1" applyAlignment="1" applyProtection="1">
      <alignment horizontal="center" vertical="center" wrapText="1"/>
      <protection/>
    </xf>
    <xf numFmtId="172" fontId="43" fillId="0" borderId="15" xfId="20" applyNumberFormat="1" applyFont="1" applyFill="1" applyBorder="1" applyAlignment="1" applyProtection="1">
      <alignment horizontal="center" vertical="center" wrapText="1"/>
      <protection/>
    </xf>
    <xf numFmtId="164" fontId="83" fillId="19" borderId="24" xfId="0" applyFont="1" applyFill="1" applyBorder="1" applyAlignment="1" applyProtection="1">
      <alignment horizontal="center" vertical="center"/>
      <protection/>
    </xf>
    <xf numFmtId="164" fontId="70" fillId="19" borderId="16" xfId="0" applyFont="1" applyFill="1" applyBorder="1" applyAlignment="1" applyProtection="1">
      <alignment horizontal="left" vertical="center" indent="5"/>
      <protection/>
    </xf>
    <xf numFmtId="164" fontId="0" fillId="19" borderId="16" xfId="136" applyNumberFormat="1" applyFont="1" applyFill="1" applyBorder="1" applyAlignment="1" applyProtection="1">
      <alignment horizontal="center" vertical="center" wrapText="1"/>
      <protection/>
    </xf>
    <xf numFmtId="164" fontId="83" fillId="19" borderId="16" xfId="0" applyFont="1" applyFill="1" applyBorder="1" applyAlignment="1" applyProtection="1">
      <alignment horizontal="left" vertical="center"/>
      <protection/>
    </xf>
    <xf numFmtId="164" fontId="7" fillId="19" borderId="25" xfId="136" applyNumberFormat="1" applyFont="1" applyFill="1" applyBorder="1" applyAlignment="1" applyProtection="1">
      <alignment horizontal="center" vertical="center" wrapText="1"/>
      <protection/>
    </xf>
    <xf numFmtId="164" fontId="43" fillId="0" borderId="0" xfId="0" applyFont="1" applyBorder="1" applyAlignment="1">
      <alignment vertical="top"/>
    </xf>
    <xf numFmtId="164" fontId="76" fillId="0" borderId="0" xfId="0" applyFont="1" applyBorder="1" applyAlignment="1">
      <alignment vertical="top"/>
    </xf>
    <xf numFmtId="164" fontId="70" fillId="19" borderId="16" xfId="0" applyFont="1" applyFill="1" applyBorder="1" applyAlignment="1" applyProtection="1">
      <alignment horizontal="left" vertical="center" indent="4"/>
      <protection/>
    </xf>
    <xf numFmtId="164" fontId="70" fillId="19" borderId="16" xfId="0" applyFont="1" applyFill="1" applyBorder="1" applyAlignment="1" applyProtection="1">
      <alignment horizontal="left" vertical="center" indent="3"/>
      <protection/>
    </xf>
    <xf numFmtId="165" fontId="7" fillId="0" borderId="0" xfId="137" applyFont="1" applyFill="1" applyAlignment="1" applyProtection="1">
      <alignment horizontal="right" vertical="top" wrapText="1"/>
      <protection/>
    </xf>
    <xf numFmtId="165" fontId="7" fillId="0" borderId="0" xfId="137" applyNumberFormat="1" applyFont="1" applyFill="1" applyAlignment="1" applyProtection="1">
      <alignment vertical="center" wrapText="1"/>
      <protection/>
    </xf>
    <xf numFmtId="164" fontId="7" fillId="19" borderId="24" xfId="137" applyNumberFormat="1" applyFont="1" applyFill="1" applyBorder="1" applyAlignment="1" applyProtection="1">
      <alignment horizontal="center" vertical="center" wrapText="1"/>
      <protection/>
    </xf>
    <xf numFmtId="165" fontId="7" fillId="19" borderId="25" xfId="136" applyNumberFormat="1" applyFont="1" applyFill="1" applyBorder="1" applyAlignment="1" applyProtection="1">
      <alignment horizontal="left" vertical="center" wrapText="1"/>
      <protection/>
    </xf>
    <xf numFmtId="164" fontId="7" fillId="19" borderId="30" xfId="137" applyNumberFormat="1" applyFont="1" applyFill="1" applyBorder="1" applyAlignment="1" applyProtection="1">
      <alignment horizontal="center" vertical="center" wrapText="1"/>
      <protection/>
    </xf>
    <xf numFmtId="164" fontId="70" fillId="19" borderId="18" xfId="0" applyFont="1" applyFill="1" applyBorder="1" applyAlignment="1" applyProtection="1">
      <alignment horizontal="left" vertical="center" indent="2"/>
      <protection/>
    </xf>
    <xf numFmtId="165" fontId="7" fillId="19" borderId="18" xfId="136" applyNumberFormat="1" applyFont="1" applyFill="1" applyBorder="1" applyAlignment="1" applyProtection="1">
      <alignment horizontal="left" vertical="center" wrapText="1"/>
      <protection/>
    </xf>
    <xf numFmtId="164" fontId="7" fillId="19" borderId="34" xfId="137" applyNumberFormat="1" applyFont="1" applyFill="1" applyBorder="1" applyAlignment="1" applyProtection="1">
      <alignment vertical="center" wrapText="1"/>
      <protection/>
    </xf>
    <xf numFmtId="165" fontId="7" fillId="19" borderId="16" xfId="136" applyNumberFormat="1" applyFont="1" applyFill="1" applyBorder="1" applyAlignment="1" applyProtection="1">
      <alignment horizontal="left" vertical="center" wrapText="1"/>
      <protection/>
    </xf>
    <xf numFmtId="164" fontId="7" fillId="19" borderId="25" xfId="137" applyNumberFormat="1" applyFont="1" applyFill="1" applyBorder="1" applyAlignment="1" applyProtection="1">
      <alignment vertical="center" wrapText="1"/>
      <protection/>
    </xf>
    <xf numFmtId="164" fontId="70" fillId="19" borderId="16" xfId="0" applyFont="1" applyFill="1" applyBorder="1" applyAlignment="1" applyProtection="1">
      <alignment horizontal="left" vertical="center"/>
      <protection/>
    </xf>
    <xf numFmtId="165" fontId="6" fillId="0" borderId="0" xfId="138" applyFont="1" applyBorder="1" applyAlignment="1">
      <alignment horizontal="center" vertical="center" wrapText="1"/>
      <protection/>
    </xf>
    <xf numFmtId="165" fontId="43" fillId="0" borderId="0" xfId="129" applyFont="1" applyFill="1" applyBorder="1" applyAlignment="1" applyProtection="1">
      <alignment horizontal="right" vertical="center" wrapText="1"/>
      <protection/>
    </xf>
    <xf numFmtId="165" fontId="43" fillId="0" borderId="0" xfId="136" applyNumberFormat="1" applyFont="1" applyFill="1" applyBorder="1" applyAlignment="1" applyProtection="1">
      <alignment horizontal="center" vertical="center" wrapText="1"/>
      <protection/>
    </xf>
    <xf numFmtId="165" fontId="43" fillId="0" borderId="0" xfId="129" applyFont="1" applyFill="1" applyBorder="1" applyAlignment="1" applyProtection="1">
      <alignment horizontal="left" vertical="center" wrapText="1"/>
      <protection/>
    </xf>
    <xf numFmtId="165" fontId="7" fillId="0" borderId="0" xfId="136" applyNumberFormat="1" applyFont="1" applyFill="1" applyBorder="1" applyAlignment="1" applyProtection="1">
      <alignment horizontal="center" vertical="center" wrapText="1"/>
      <protection/>
    </xf>
    <xf numFmtId="165" fontId="7" fillId="0" borderId="0" xfId="129" applyFont="1" applyFill="1" applyBorder="1" applyAlignment="1" applyProtection="1">
      <alignment horizontal="left" vertical="center" wrapText="1"/>
      <protection/>
    </xf>
    <xf numFmtId="165" fontId="84" fillId="0" borderId="0" xfId="129" applyFont="1" applyFill="1" applyBorder="1" applyAlignment="1" applyProtection="1">
      <alignment horizontal="center" vertical="center" wrapText="1"/>
      <protection/>
    </xf>
    <xf numFmtId="165" fontId="84" fillId="0" borderId="0" xfId="129" applyFont="1" applyFill="1" applyBorder="1" applyAlignment="1" applyProtection="1">
      <alignment vertical="center" wrapText="1"/>
      <protection/>
    </xf>
    <xf numFmtId="165" fontId="0" fillId="12" borderId="15" xfId="102" applyNumberFormat="1" applyFont="1" applyFill="1" applyBorder="1" applyAlignment="1" applyProtection="1">
      <alignment horizontal="center" vertical="center" wrapText="1"/>
      <protection/>
    </xf>
    <xf numFmtId="165" fontId="7" fillId="12" borderId="15" xfId="129" applyFont="1" applyFill="1" applyBorder="1" applyAlignment="1" applyProtection="1">
      <alignment horizontal="center" vertical="center" wrapText="1"/>
      <protection/>
    </xf>
    <xf numFmtId="165" fontId="0" fillId="12" borderId="15" xfId="129" applyFont="1" applyFill="1" applyBorder="1" applyAlignment="1" applyProtection="1">
      <alignment horizontal="center" vertical="center" wrapText="1"/>
      <protection/>
    </xf>
    <xf numFmtId="165" fontId="66" fillId="12" borderId="16" xfId="92" applyNumberFormat="1" applyFont="1" applyFill="1" applyBorder="1" applyAlignment="1" applyProtection="1">
      <alignment vertical="center" wrapText="1"/>
      <protection/>
    </xf>
    <xf numFmtId="165" fontId="43" fillId="12" borderId="16" xfId="92" applyNumberFormat="1" applyFont="1" applyFill="1" applyBorder="1" applyAlignment="1" applyProtection="1">
      <alignment vertical="center" wrapText="1"/>
      <protection/>
    </xf>
    <xf numFmtId="165" fontId="7" fillId="0" borderId="16" xfId="137" applyFont="1" applyFill="1" applyBorder="1" applyAlignment="1" applyProtection="1">
      <alignment vertical="center" wrapText="1"/>
      <protection/>
    </xf>
    <xf numFmtId="165" fontId="7" fillId="4" borderId="29" xfId="129" applyNumberFormat="1" applyFont="1" applyFill="1" applyBorder="1" applyAlignment="1" applyProtection="1">
      <alignment horizontal="left" vertical="center" wrapText="1"/>
      <protection/>
    </xf>
    <xf numFmtId="165" fontId="7" fillId="0" borderId="29" xfId="137" applyNumberFormat="1" applyFont="1" applyFill="1" applyBorder="1" applyAlignment="1" applyProtection="1">
      <alignment horizontal="left" vertical="top" wrapText="1"/>
      <protection/>
    </xf>
    <xf numFmtId="164" fontId="43" fillId="0" borderId="0" xfId="0" applyNumberFormat="1" applyFont="1" applyFill="1" applyBorder="1" applyAlignment="1" applyProtection="1">
      <alignment vertical="center"/>
      <protection/>
    </xf>
    <xf numFmtId="165" fontId="33" fillId="0" borderId="0" xfId="137" applyFont="1" applyFill="1" applyAlignment="1" applyProtection="1">
      <alignment horizontal="center" vertical="center" wrapText="1"/>
      <protection/>
    </xf>
    <xf numFmtId="165" fontId="7" fillId="4" borderId="15" xfId="137" applyNumberFormat="1" applyFont="1" applyFill="1" applyBorder="1" applyAlignment="1" applyProtection="1">
      <alignment horizontal="left" vertical="center" wrapText="1"/>
      <protection/>
    </xf>
    <xf numFmtId="165" fontId="7" fillId="0" borderId="0" xfId="137" applyFont="1" applyFill="1" applyBorder="1" applyAlignment="1" applyProtection="1">
      <alignment horizontal="center" vertical="top" wrapText="1"/>
      <protection/>
    </xf>
    <xf numFmtId="165" fontId="63" fillId="12" borderId="0" xfId="137" applyFont="1" applyFill="1" applyBorder="1" applyAlignment="1" applyProtection="1">
      <alignment horizontal="center" vertical="top" wrapText="1"/>
      <protection/>
    </xf>
    <xf numFmtId="164" fontId="7" fillId="5" borderId="15" xfId="0" applyNumberFormat="1" applyFont="1" applyFill="1" applyBorder="1" applyAlignment="1" applyProtection="1">
      <alignment horizontal="left" vertical="center" wrapText="1" indent="3"/>
      <protection locked="0"/>
    </xf>
    <xf numFmtId="165" fontId="59" fillId="0" borderId="15" xfId="137" applyFont="1" applyFill="1" applyBorder="1" applyAlignment="1" applyProtection="1">
      <alignment horizontal="center" vertical="center" wrapText="1"/>
      <protection/>
    </xf>
    <xf numFmtId="164" fontId="7" fillId="0" borderId="15" xfId="0" applyFont="1" applyFill="1" applyBorder="1" applyAlignment="1" applyProtection="1">
      <alignment horizontal="center" vertical="center"/>
      <protection/>
    </xf>
    <xf numFmtId="172" fontId="7" fillId="5" borderId="15" xfId="137" applyNumberFormat="1" applyFont="1" applyFill="1" applyBorder="1" applyAlignment="1" applyProtection="1">
      <alignment horizontal="right" vertical="center" wrapText="1"/>
      <protection locked="0"/>
    </xf>
    <xf numFmtId="164" fontId="7" fillId="12" borderId="15" xfId="137" applyNumberFormat="1" applyFont="1" applyFill="1" applyBorder="1" applyAlignment="1" applyProtection="1">
      <alignment horizontal="center" vertical="center" wrapText="1"/>
      <protection/>
    </xf>
    <xf numFmtId="165" fontId="7" fillId="0" borderId="15" xfId="137" applyNumberFormat="1" applyFont="1" applyFill="1" applyBorder="1" applyAlignment="1" applyProtection="1">
      <alignment horizontal="right" vertical="center" wrapText="1"/>
      <protection/>
    </xf>
    <xf numFmtId="172" fontId="7" fillId="0" borderId="15" xfId="137" applyNumberFormat="1" applyFont="1" applyFill="1" applyBorder="1" applyAlignment="1" applyProtection="1">
      <alignment horizontal="right" vertical="center" wrapText="1"/>
      <protection/>
    </xf>
    <xf numFmtId="165" fontId="7" fillId="0" borderId="15" xfId="137" applyNumberFormat="1" applyFont="1" applyFill="1" applyBorder="1" applyAlignment="1" applyProtection="1">
      <alignment horizontal="left" vertical="center" wrapText="1" indent="4"/>
      <protection/>
    </xf>
    <xf numFmtId="164" fontId="7" fillId="0" borderId="15" xfId="137" applyNumberFormat="1" applyFont="1" applyFill="1" applyBorder="1" applyAlignment="1" applyProtection="1">
      <alignment horizontal="left" vertical="center" wrapText="1"/>
      <protection/>
    </xf>
    <xf numFmtId="170" fontId="7" fillId="5" borderId="15" xfId="0" applyNumberFormat="1" applyFont="1" applyFill="1" applyBorder="1" applyAlignment="1" applyProtection="1">
      <alignment horizontal="right" vertical="center"/>
      <protection locked="0"/>
    </xf>
    <xf numFmtId="164" fontId="7" fillId="5" borderId="15" xfId="136" applyNumberFormat="1" applyFont="1" applyFill="1" applyBorder="1" applyAlignment="1" applyProtection="1">
      <alignment horizontal="center" vertical="center" wrapText="1"/>
      <protection locked="0"/>
    </xf>
    <xf numFmtId="164" fontId="70" fillId="19" borderId="24" xfId="0" applyFont="1" applyFill="1" applyBorder="1" applyAlignment="1" applyProtection="1">
      <alignment horizontal="left" vertical="center"/>
      <protection/>
    </xf>
    <xf numFmtId="172" fontId="0" fillId="19" borderId="16" xfId="0" applyNumberFormat="1" applyFill="1" applyBorder="1" applyAlignment="1" applyProtection="1">
      <alignment horizontal="right" vertical="center"/>
      <protection/>
    </xf>
    <xf numFmtId="172" fontId="85" fillId="19" borderId="16" xfId="0" applyNumberFormat="1" applyFont="1" applyFill="1" applyBorder="1" applyAlignment="1" applyProtection="1">
      <alignment horizontal="right"/>
      <protection/>
    </xf>
    <xf numFmtId="172" fontId="85" fillId="19" borderId="25" xfId="0" applyNumberFormat="1" applyFont="1" applyFill="1" applyBorder="1" applyAlignment="1" applyProtection="1">
      <alignment horizontal="right"/>
      <protection/>
    </xf>
    <xf numFmtId="164" fontId="70" fillId="19" borderId="24" xfId="0" applyFont="1" applyFill="1" applyBorder="1" applyAlignment="1" applyProtection="1">
      <alignment horizontal="left" vertical="center" indent="1"/>
      <protection/>
    </xf>
    <xf numFmtId="164" fontId="7" fillId="19" borderId="16" xfId="137" applyNumberFormat="1" applyFont="1" applyFill="1" applyBorder="1" applyAlignment="1" applyProtection="1">
      <alignment horizontal="left" vertical="center" wrapText="1" indent="4"/>
      <protection/>
    </xf>
    <xf numFmtId="164" fontId="70" fillId="19" borderId="24" xfId="0" applyFont="1" applyFill="1" applyBorder="1" applyAlignment="1" applyProtection="1">
      <alignment vertical="center" wrapText="1"/>
      <protection/>
    </xf>
    <xf numFmtId="164" fontId="70" fillId="19" borderId="16" xfId="0" applyFont="1" applyFill="1" applyBorder="1" applyAlignment="1" applyProtection="1">
      <alignment vertical="center" wrapText="1"/>
      <protection/>
    </xf>
    <xf numFmtId="164" fontId="70" fillId="19" borderId="16" xfId="0" applyFont="1" applyFill="1" applyBorder="1" applyAlignment="1" applyProtection="1">
      <alignment vertical="center"/>
      <protection/>
    </xf>
    <xf numFmtId="164" fontId="43" fillId="0" borderId="0" xfId="0" applyFont="1" applyFill="1" applyBorder="1" applyAlignment="1" applyProtection="1">
      <alignment vertical="top"/>
      <protection/>
    </xf>
    <xf numFmtId="164" fontId="70" fillId="19" borderId="24" xfId="0" applyFont="1" applyFill="1" applyBorder="1" applyAlignment="1" applyProtection="1">
      <alignment horizontal="left" vertical="center" indent="4"/>
      <protection/>
    </xf>
    <xf numFmtId="164" fontId="70" fillId="19" borderId="25" xfId="0" applyFont="1" applyFill="1" applyBorder="1" applyAlignment="1" applyProtection="1">
      <alignment horizontal="left" vertical="center" indent="4"/>
      <protection/>
    </xf>
    <xf numFmtId="164" fontId="43" fillId="0" borderId="0" xfId="0" applyFont="1" applyBorder="1" applyAlignment="1">
      <alignment vertical="top"/>
    </xf>
    <xf numFmtId="164" fontId="7" fillId="19" borderId="24" xfId="137" applyNumberFormat="1" applyFont="1" applyFill="1" applyBorder="1" applyAlignment="1" applyProtection="1">
      <alignment vertical="center" wrapText="1"/>
      <protection/>
    </xf>
    <xf numFmtId="164" fontId="70" fillId="19" borderId="16" xfId="0" applyFont="1" applyFill="1" applyBorder="1" applyAlignment="1" applyProtection="1">
      <alignment horizontal="left" vertical="center" indent="2"/>
      <protection/>
    </xf>
    <xf numFmtId="164" fontId="7" fillId="0" borderId="0" xfId="0" applyNumberFormat="1" applyFont="1" applyBorder="1" applyAlignment="1">
      <alignment vertical="center"/>
    </xf>
    <xf numFmtId="164" fontId="0" fillId="0" borderId="0" xfId="137" applyNumberFormat="1" applyFont="1" applyFill="1" applyAlignment="1" applyProtection="1">
      <alignment horizontal="left" vertical="top"/>
      <protection/>
    </xf>
    <xf numFmtId="164" fontId="0" fillId="0" borderId="0" xfId="137" applyNumberFormat="1" applyFont="1" applyFill="1" applyAlignment="1" applyProtection="1">
      <alignment vertical="center" wrapText="1"/>
      <protection/>
    </xf>
    <xf numFmtId="164" fontId="0" fillId="0" borderId="0" xfId="137" applyNumberFormat="1" applyFont="1" applyFill="1" applyAlignment="1" applyProtection="1">
      <alignment vertical="center"/>
      <protection/>
    </xf>
    <xf numFmtId="164" fontId="43" fillId="0" borderId="0" xfId="137" applyNumberFormat="1" applyFont="1" applyFill="1" applyAlignment="1" applyProtection="1">
      <alignment vertical="center"/>
      <protection/>
    </xf>
    <xf numFmtId="165" fontId="43" fillId="0" borderId="0" xfId="136" applyNumberFormat="1" applyFont="1" applyFill="1" applyBorder="1" applyAlignment="1" applyProtection="1">
      <alignment horizontal="left" vertical="center" wrapText="1" indent="1"/>
      <protection/>
    </xf>
    <xf numFmtId="165" fontId="7" fillId="0" borderId="32" xfId="129" applyFont="1" applyFill="1" applyBorder="1" applyAlignment="1" applyProtection="1">
      <alignment vertical="center" wrapText="1"/>
      <protection/>
    </xf>
    <xf numFmtId="165" fontId="7" fillId="4" borderId="25" xfId="129" applyNumberFormat="1" applyFont="1" applyFill="1" applyBorder="1" applyAlignment="1" applyProtection="1">
      <alignment horizontal="left" vertical="center" wrapText="1"/>
      <protection/>
    </xf>
    <xf numFmtId="165" fontId="7" fillId="4" borderId="25" xfId="137" applyNumberFormat="1" applyFont="1" applyFill="1" applyBorder="1" applyAlignment="1" applyProtection="1">
      <alignment horizontal="left" vertical="center" wrapText="1"/>
      <protection/>
    </xf>
    <xf numFmtId="164" fontId="7" fillId="11" borderId="29" xfId="0" applyNumberFormat="1" applyFont="1" applyFill="1" applyBorder="1" applyAlignment="1" applyProtection="1">
      <alignment horizontal="left" vertical="center" wrapText="1" indent="3"/>
      <protection locked="0"/>
    </xf>
    <xf numFmtId="165" fontId="63" fillId="0" borderId="15" xfId="137" applyFont="1" applyFill="1" applyBorder="1" applyAlignment="1" applyProtection="1">
      <alignment horizontal="center" vertical="center" wrapText="1"/>
      <protection/>
    </xf>
    <xf numFmtId="164" fontId="7" fillId="0" borderId="15" xfId="137" applyNumberFormat="1" applyFont="1" applyFill="1" applyBorder="1" applyAlignment="1" applyProtection="1">
      <alignment horizontal="center" vertical="center" wrapText="1"/>
      <protection/>
    </xf>
    <xf numFmtId="170" fontId="7" fillId="5" borderId="15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118" applyFont="1" applyBorder="1" applyProtection="1">
      <alignment vertical="top"/>
      <protection/>
    </xf>
    <xf numFmtId="164" fontId="7" fillId="0" borderId="0" xfId="118" applyFont="1" applyBorder="1" applyProtection="1">
      <alignment vertical="top"/>
      <protection/>
    </xf>
    <xf numFmtId="164" fontId="59" fillId="0" borderId="0" xfId="118" applyFont="1" applyBorder="1" applyAlignment="1" applyProtection="1">
      <alignment horizontal="center" vertical="center"/>
      <protection/>
    </xf>
    <xf numFmtId="164" fontId="7" fillId="0" borderId="0" xfId="118" applyBorder="1" applyProtection="1">
      <alignment vertical="top"/>
      <protection/>
    </xf>
    <xf numFmtId="164" fontId="6" fillId="0" borderId="16" xfId="149" applyFont="1" applyFill="1" applyBorder="1" applyAlignment="1" applyProtection="1">
      <alignment horizontal="left" vertical="center" wrapText="1" indent="1"/>
      <protection/>
    </xf>
    <xf numFmtId="165" fontId="7" fillId="12" borderId="0" xfId="118" applyNumberFormat="1" applyFont="1" applyFill="1" applyBorder="1" applyAlignment="1" applyProtection="1">
      <alignment/>
      <protection/>
    </xf>
    <xf numFmtId="165" fontId="69" fillId="12" borderId="0" xfId="118" applyNumberFormat="1" applyFont="1" applyFill="1" applyBorder="1" applyAlignment="1" applyProtection="1">
      <alignment horizontal="center" vertical="center" wrapText="1"/>
      <protection/>
    </xf>
    <xf numFmtId="165" fontId="33" fillId="12" borderId="0" xfId="118" applyNumberFormat="1" applyFont="1" applyFill="1" applyBorder="1" applyAlignment="1" applyProtection="1">
      <alignment/>
      <protection/>
    </xf>
    <xf numFmtId="165" fontId="7" fillId="12" borderId="15" xfId="13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Border="1" applyAlignment="1">
      <alignment vertical="top"/>
    </xf>
    <xf numFmtId="164" fontId="7" fillId="0" borderId="0" xfId="118" applyFont="1" applyBorder="1">
      <alignment vertical="top"/>
      <protection/>
    </xf>
    <xf numFmtId="164" fontId="59" fillId="0" borderId="0" xfId="118" applyFont="1" applyBorder="1" applyAlignment="1">
      <alignment horizontal="center" vertical="center" wrapText="1"/>
      <protection/>
    </xf>
    <xf numFmtId="164" fontId="7" fillId="0" borderId="15" xfId="130" applyNumberFormat="1" applyFont="1" applyFill="1" applyBorder="1" applyAlignment="1" applyProtection="1">
      <alignment horizontal="center" vertical="center" wrapText="1"/>
      <protection/>
    </xf>
    <xf numFmtId="165" fontId="7" fillId="5" borderId="15" xfId="136" applyNumberFormat="1" applyFont="1" applyFill="1" applyBorder="1" applyAlignment="1" applyProtection="1">
      <alignment horizontal="left" vertical="center" wrapText="1"/>
      <protection locked="0"/>
    </xf>
    <xf numFmtId="164" fontId="7" fillId="5" borderId="15" xfId="136" applyNumberFormat="1" applyFont="1" applyFill="1" applyBorder="1" applyAlignment="1" applyProtection="1">
      <alignment horizontal="left" vertical="center" wrapText="1"/>
      <protection locked="0"/>
    </xf>
    <xf numFmtId="164" fontId="37" fillId="5" borderId="15" xfId="20" applyNumberFormat="1" applyFill="1" applyBorder="1" applyAlignment="1" applyProtection="1">
      <alignment horizontal="left" vertical="center" wrapText="1"/>
      <protection locked="0"/>
    </xf>
    <xf numFmtId="164" fontId="7" fillId="0" borderId="0" xfId="118" applyBorder="1">
      <alignment vertical="top"/>
      <protection/>
    </xf>
    <xf numFmtId="165" fontId="43" fillId="0" borderId="0" xfId="118" applyNumberFormat="1" applyFont="1" applyBorder="1">
      <alignment vertical="top"/>
      <protection/>
    </xf>
    <xf numFmtId="164" fontId="43" fillId="0" borderId="0" xfId="118" applyNumberFormat="1" applyFont="1" applyBorder="1">
      <alignment vertical="top"/>
      <protection/>
    </xf>
    <xf numFmtId="164" fontId="70" fillId="19" borderId="16" xfId="118" applyFont="1" applyFill="1" applyBorder="1" applyAlignment="1" applyProtection="1">
      <alignment horizontal="left" vertical="center"/>
      <protection/>
    </xf>
    <xf numFmtId="164" fontId="80" fillId="19" borderId="16" xfId="118" applyFont="1" applyFill="1" applyBorder="1" applyAlignment="1" applyProtection="1">
      <alignment horizontal="center" vertical="top"/>
      <protection/>
    </xf>
    <xf numFmtId="164" fontId="80" fillId="19" borderId="25" xfId="118" applyFont="1" applyFill="1" applyBorder="1" applyAlignment="1" applyProtection="1">
      <alignment horizontal="center" vertical="top"/>
      <protection/>
    </xf>
    <xf numFmtId="164" fontId="79" fillId="0" borderId="0" xfId="118" applyFont="1" applyBorder="1" applyAlignment="1" applyProtection="1">
      <alignment horizontal="left" vertical="top" wrapText="1"/>
      <protection/>
    </xf>
    <xf numFmtId="165" fontId="7" fillId="0" borderId="0" xfId="132" applyFont="1" applyProtection="1">
      <alignment/>
      <protection/>
    </xf>
    <xf numFmtId="165" fontId="59" fillId="0" borderId="0" xfId="132" applyFont="1" applyAlignment="1" applyProtection="1">
      <alignment horizontal="center" vertical="center"/>
      <protection/>
    </xf>
    <xf numFmtId="165" fontId="59" fillId="12" borderId="0" xfId="132" applyFont="1" applyFill="1" applyBorder="1" applyAlignment="1" applyProtection="1">
      <alignment horizontal="center" vertical="center"/>
      <protection/>
    </xf>
    <xf numFmtId="165" fontId="7" fillId="12" borderId="0" xfId="132" applyFont="1" applyFill="1" applyBorder="1" applyProtection="1">
      <alignment/>
      <protection/>
    </xf>
    <xf numFmtId="165" fontId="65" fillId="0" borderId="0" xfId="132" applyFont="1" applyProtection="1">
      <alignment/>
      <protection/>
    </xf>
    <xf numFmtId="165" fontId="7" fillId="0" borderId="15" xfId="92" applyFont="1" applyFill="1" applyBorder="1" applyAlignment="1" applyProtection="1">
      <alignment horizontal="center" vertical="center" wrapText="1"/>
      <protection/>
    </xf>
    <xf numFmtId="165" fontId="7" fillId="12" borderId="17" xfId="132" applyFont="1" applyFill="1" applyBorder="1" applyAlignment="1" applyProtection="1">
      <alignment horizontal="center" vertical="center"/>
      <protection/>
    </xf>
    <xf numFmtId="164" fontId="7" fillId="0" borderId="17" xfId="132" applyNumberFormat="1" applyFont="1" applyFill="1" applyBorder="1" applyAlignment="1" applyProtection="1">
      <alignment horizontal="left" vertical="center" wrapText="1"/>
      <protection/>
    </xf>
    <xf numFmtId="165" fontId="59" fillId="12" borderId="0" xfId="132" applyFont="1" applyFill="1" applyBorder="1" applyAlignment="1" applyProtection="1">
      <alignment horizontal="center" vertical="center" wrapText="1"/>
      <protection/>
    </xf>
    <xf numFmtId="165" fontId="7" fillId="12" borderId="15" xfId="132" applyFont="1" applyFill="1" applyBorder="1" applyAlignment="1" applyProtection="1">
      <alignment horizontal="center" vertical="center"/>
      <protection/>
    </xf>
    <xf numFmtId="164" fontId="7" fillId="5" borderId="15" xfId="132" applyNumberFormat="1" applyFont="1" applyFill="1" applyBorder="1" applyAlignment="1" applyProtection="1">
      <alignment horizontal="left" vertical="center" wrapText="1"/>
      <protection locked="0"/>
    </xf>
    <xf numFmtId="164" fontId="21" fillId="19" borderId="24" xfId="118" applyFont="1" applyFill="1" applyBorder="1" applyAlignment="1" applyProtection="1">
      <alignment horizontal="center" vertical="center"/>
      <protection/>
    </xf>
    <xf numFmtId="164" fontId="70" fillId="19" borderId="25" xfId="118" applyFont="1" applyFill="1" applyBorder="1" applyAlignment="1" applyProtection="1">
      <alignment horizontal="left" vertical="center"/>
      <protection/>
    </xf>
    <xf numFmtId="164" fontId="73" fillId="0" borderId="0" xfId="118" applyFont="1" applyBorder="1" applyAlignment="1" applyProtection="1">
      <alignment horizontal="right" vertical="top"/>
      <protection/>
    </xf>
    <xf numFmtId="164" fontId="7" fillId="0" borderId="0" xfId="118" applyFont="1" applyBorder="1" applyAlignment="1">
      <alignment horizontal="left" vertical="top" wrapText="1"/>
      <protection/>
    </xf>
    <xf numFmtId="164" fontId="73" fillId="0" borderId="0" xfId="118" applyFont="1" applyBorder="1" applyAlignment="1">
      <alignment vertical="top"/>
      <protection/>
    </xf>
    <xf numFmtId="165" fontId="7" fillId="0" borderId="0" xfId="132" applyFont="1" applyAlignment="1" applyProtection="1">
      <alignment/>
      <protection/>
    </xf>
    <xf numFmtId="164" fontId="7" fillId="0" borderId="15" xfId="132" applyNumberFormat="1" applyFont="1" applyFill="1" applyBorder="1" applyAlignment="1" applyProtection="1">
      <alignment horizontal="left" vertical="center" wrapText="1"/>
      <protection/>
    </xf>
    <xf numFmtId="164" fontId="70" fillId="19" borderId="25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12" borderId="16" xfId="0" applyFont="1" applyFill="1" applyBorder="1" applyAlignment="1">
      <alignment horizontal="left" vertical="center" indent="1"/>
    </xf>
    <xf numFmtId="164" fontId="86" fillId="0" borderId="0" xfId="0" applyFont="1" applyBorder="1" applyAlignment="1">
      <alignment vertical="top"/>
    </xf>
    <xf numFmtId="164" fontId="0" fillId="12" borderId="35" xfId="0" applyFont="1" applyFill="1" applyBorder="1" applyAlignment="1">
      <alignment horizontal="center" vertical="center"/>
    </xf>
    <xf numFmtId="164" fontId="0" fillId="12" borderId="0" xfId="123" applyBorder="1">
      <alignment vertical="top"/>
      <protection/>
    </xf>
    <xf numFmtId="164" fontId="0" fillId="12" borderId="0" xfId="123" applyFont="1" applyBorder="1" applyAlignment="1">
      <alignment vertical="top" wrapText="1"/>
      <protection/>
    </xf>
    <xf numFmtId="164" fontId="7" fillId="0" borderId="0" xfId="98" applyFont="1" applyBorder="1" applyProtection="1">
      <alignment vertical="top"/>
      <protection/>
    </xf>
    <xf numFmtId="164" fontId="7" fillId="0" borderId="0" xfId="98" applyBorder="1" applyProtection="1">
      <alignment vertical="top"/>
      <protection/>
    </xf>
    <xf numFmtId="165" fontId="2" fillId="0" borderId="0" xfId="102">
      <alignment/>
      <protection/>
    </xf>
    <xf numFmtId="165" fontId="0" fillId="0" borderId="0" xfId="0" applyNumberFormat="1" applyFont="1" applyBorder="1" applyAlignment="1">
      <alignment/>
    </xf>
    <xf numFmtId="165" fontId="26" fillId="0" borderId="0" xfId="106">
      <alignment/>
      <protection/>
    </xf>
    <xf numFmtId="165" fontId="26" fillId="0" borderId="0" xfId="10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7" fillId="0" borderId="0" xfId="0" applyFont="1" applyBorder="1" applyAlignment="1" applyProtection="1">
      <alignment vertical="top"/>
      <protection/>
    </xf>
    <xf numFmtId="164" fontId="7" fillId="4" borderId="36" xfId="0" applyFont="1" applyFill="1" applyBorder="1" applyAlignment="1" applyProtection="1">
      <alignment horizontal="center" vertical="top"/>
      <protection/>
    </xf>
    <xf numFmtId="165" fontId="87" fillId="0" borderId="0" xfId="132" applyFont="1">
      <alignment/>
      <protection/>
    </xf>
    <xf numFmtId="164" fontId="7" fillId="0" borderId="0" xfId="128" applyFont="1" applyBorder="1" applyProtection="1">
      <alignment vertical="top"/>
      <protection/>
    </xf>
    <xf numFmtId="164" fontId="7" fillId="0" borderId="0" xfId="128" applyBorder="1" applyProtection="1">
      <alignment vertical="top"/>
      <protection/>
    </xf>
    <xf numFmtId="164" fontId="7" fillId="0" borderId="0" xfId="133" applyFont="1" applyBorder="1" applyAlignment="1" applyProtection="1">
      <alignment vertical="center" wrapText="1"/>
      <protection/>
    </xf>
    <xf numFmtId="164" fontId="33" fillId="0" borderId="0" xfId="133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5" fontId="2" fillId="0" borderId="0" xfId="131" applyProtection="1">
      <alignment/>
      <protection/>
    </xf>
    <xf numFmtId="164" fontId="7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7" fillId="0" borderId="0" xfId="0" applyNumberFormat="1" applyFont="1" applyBorder="1" applyAlignment="1" applyProtection="1">
      <alignment vertical="top"/>
      <protection/>
    </xf>
    <xf numFmtId="164" fontId="7" fillId="0" borderId="0" xfId="0" applyFont="1" applyFill="1" applyBorder="1" applyAlignment="1" applyProtection="1">
      <alignment vertical="top"/>
      <protection/>
    </xf>
    <xf numFmtId="165" fontId="21" fillId="6" borderId="0" xfId="137" applyFont="1" applyFill="1" applyAlignment="1" applyProtection="1">
      <alignment horizontal="center" vertical="center" wrapText="1"/>
      <protection/>
    </xf>
    <xf numFmtId="165" fontId="21" fillId="6" borderId="0" xfId="137" applyFont="1" applyFill="1" applyAlignment="1" applyProtection="1">
      <alignment horizontal="center" vertical="center" wrapText="1"/>
      <protection/>
    </xf>
    <xf numFmtId="165" fontId="21" fillId="6" borderId="37" xfId="136" applyFont="1" applyFill="1" applyBorder="1" applyAlignment="1" applyProtection="1">
      <alignment horizontal="center" vertical="center" wrapText="1"/>
      <protection/>
    </xf>
    <xf numFmtId="165" fontId="88" fillId="6" borderId="0" xfId="137" applyFont="1" applyFill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 applyProtection="1">
      <alignment horizontal="center" vertical="top" wrapText="1"/>
      <protection/>
    </xf>
    <xf numFmtId="165" fontId="21" fillId="6" borderId="0" xfId="137" applyFont="1" applyFill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horizontal="center" vertical="top"/>
      <protection/>
    </xf>
    <xf numFmtId="165" fontId="21" fillId="6" borderId="15" xfId="137" applyFont="1" applyFill="1" applyBorder="1" applyAlignment="1" applyProtection="1">
      <alignment horizontal="center" vertical="center" wrapText="1"/>
      <protection/>
    </xf>
    <xf numFmtId="165" fontId="21" fillId="6" borderId="15" xfId="0" applyNumberFormat="1" applyFont="1" applyFill="1" applyBorder="1" applyAlignment="1" applyProtection="1">
      <alignment horizontal="center" vertical="center"/>
      <protection/>
    </xf>
    <xf numFmtId="165" fontId="21" fillId="6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165" fontId="7" fillId="0" borderId="15" xfId="134" applyFont="1" applyFill="1" applyBorder="1" applyAlignment="1" applyProtection="1">
      <alignment vertical="center" wrapText="1"/>
      <protection/>
    </xf>
    <xf numFmtId="165" fontId="0" fillId="0" borderId="15" xfId="134" applyFont="1" applyFill="1" applyBorder="1" applyAlignment="1" applyProtection="1">
      <alignment vertical="center" wrapText="1"/>
      <protection/>
    </xf>
    <xf numFmtId="165" fontId="0" fillId="0" borderId="24" xfId="134" applyFont="1" applyFill="1" applyBorder="1" applyAlignment="1" applyProtection="1">
      <alignment vertical="center" wrapText="1"/>
      <protection/>
    </xf>
    <xf numFmtId="165" fontId="7" fillId="0" borderId="15" xfId="136" applyFont="1" applyBorder="1" applyAlignment="1" applyProtection="1">
      <alignment horizontal="left" vertical="center"/>
      <protection/>
    </xf>
    <xf numFmtId="164" fontId="7" fillId="0" borderId="38" xfId="0" applyNumberFormat="1" applyFont="1" applyBorder="1" applyAlignment="1" applyProtection="1">
      <alignment vertical="center" wrapText="1"/>
      <protection/>
    </xf>
    <xf numFmtId="164" fontId="7" fillId="0" borderId="38" xfId="0" applyNumberFormat="1" applyFont="1" applyBorder="1" applyAlignment="1" applyProtection="1">
      <alignment vertical="top" wrapText="1"/>
      <protection/>
    </xf>
    <xf numFmtId="164" fontId="7" fillId="0" borderId="32" xfId="0" applyNumberFormat="1" applyFont="1" applyBorder="1" applyAlignment="1" applyProtection="1">
      <alignment vertical="top"/>
      <protection/>
    </xf>
    <xf numFmtId="164" fontId="7" fillId="0" borderId="32" xfId="0" applyNumberFormat="1" applyFont="1" applyBorder="1" applyAlignment="1" applyProtection="1">
      <alignment vertical="top"/>
      <protection/>
    </xf>
    <xf numFmtId="165" fontId="0" fillId="0" borderId="25" xfId="134" applyFont="1" applyFill="1" applyBorder="1" applyAlignment="1" applyProtection="1">
      <alignment vertical="center" wrapText="1"/>
      <protection/>
    </xf>
    <xf numFmtId="165" fontId="0" fillId="0" borderId="15" xfId="134" applyFont="1" applyFill="1" applyBorder="1" applyAlignment="1" applyProtection="1">
      <alignment horizontal="right" vertical="center" wrapText="1"/>
      <protection/>
    </xf>
    <xf numFmtId="165" fontId="0" fillId="0" borderId="15" xfId="0" applyNumberFormat="1" applyBorder="1" applyAlignment="1">
      <alignment vertical="top"/>
    </xf>
    <xf numFmtId="165" fontId="7" fillId="0" borderId="25" xfId="134" applyFont="1" applyFill="1" applyBorder="1" applyAlignment="1" applyProtection="1">
      <alignment vertical="center" wrapText="1"/>
      <protection/>
    </xf>
    <xf numFmtId="165" fontId="7" fillId="0" borderId="15" xfId="134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vertical="center" wrapText="1"/>
      <protection/>
    </xf>
    <xf numFmtId="164" fontId="0" fillId="0" borderId="15" xfId="0" applyNumberFormat="1" applyFont="1" applyFill="1" applyBorder="1" applyAlignment="1" applyProtection="1">
      <alignment vertical="top"/>
      <protection/>
    </xf>
    <xf numFmtId="164" fontId="7" fillId="0" borderId="29" xfId="0" applyNumberFormat="1" applyFont="1" applyBorder="1" applyAlignment="1" applyProtection="1">
      <alignment vertical="top"/>
      <protection/>
    </xf>
    <xf numFmtId="164" fontId="7" fillId="0" borderId="29" xfId="0" applyNumberFormat="1" applyFont="1" applyBorder="1" applyAlignment="1" applyProtection="1">
      <alignment vertical="top" wrapText="1"/>
      <protection/>
    </xf>
    <xf numFmtId="164" fontId="7" fillId="0" borderId="32" xfId="0" applyNumberFormat="1" applyFont="1" applyBorder="1" applyAlignment="1" applyProtection="1">
      <alignment vertical="top" wrapText="1"/>
      <protection/>
    </xf>
    <xf numFmtId="164" fontId="7" fillId="0" borderId="15" xfId="0" applyNumberFormat="1" applyFont="1" applyBorder="1" applyAlignment="1" applyProtection="1">
      <alignment vertical="top"/>
      <protection/>
    </xf>
    <xf numFmtId="165" fontId="0" fillId="0" borderId="15" xfId="0" applyNumberFormat="1" applyFill="1" applyBorder="1" applyAlignment="1">
      <alignment vertical="top" wrapText="1"/>
    </xf>
    <xf numFmtId="165" fontId="7" fillId="0" borderId="0" xfId="134" applyFont="1" applyFill="1" applyBorder="1" applyAlignment="1" applyProtection="1">
      <alignment vertical="center" wrapText="1"/>
      <protection/>
    </xf>
    <xf numFmtId="165" fontId="7" fillId="0" borderId="0" xfId="0" applyNumberFormat="1" applyFont="1" applyBorder="1" applyAlignment="1" applyProtection="1">
      <alignment vertical="top"/>
      <protection/>
    </xf>
    <xf numFmtId="165" fontId="0" fillId="0" borderId="0" xfId="134" applyFont="1" applyFill="1" applyBorder="1" applyAlignment="1" applyProtection="1">
      <alignment vertical="center" wrapText="1"/>
      <protection/>
    </xf>
    <xf numFmtId="165" fontId="0" fillId="0" borderId="24" xfId="0" applyNumberFormat="1" applyBorder="1" applyAlignment="1">
      <alignment vertical="top"/>
    </xf>
    <xf numFmtId="164" fontId="7" fillId="0" borderId="15" xfId="0" applyNumberFormat="1" applyFont="1" applyFill="1" applyBorder="1" applyAlignment="1" applyProtection="1">
      <alignment vertical="top"/>
      <protection/>
    </xf>
    <xf numFmtId="164" fontId="0" fillId="0" borderId="15" xfId="0" applyNumberFormat="1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horizontal="right" vertical="center"/>
      <protection/>
    </xf>
    <xf numFmtId="165" fontId="0" fillId="0" borderId="15" xfId="136" applyFont="1" applyBorder="1" applyAlignment="1" applyProtection="1">
      <alignment horizontal="left" vertical="center"/>
      <protection/>
    </xf>
    <xf numFmtId="164" fontId="89" fillId="0" borderId="32" xfId="0" applyFont="1" applyBorder="1" applyAlignment="1">
      <alignment horizontal="justify" vertical="top"/>
    </xf>
    <xf numFmtId="165" fontId="0" fillId="0" borderId="0" xfId="0" applyNumberFormat="1" applyBorder="1" applyAlignment="1">
      <alignment vertical="top" wrapText="1"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0" fillId="11" borderId="39" xfId="0" applyFill="1" applyBorder="1" applyAlignment="1" applyProtection="1">
      <alignment horizontal="left" vertical="center" wrapText="1"/>
      <protection locked="0"/>
    </xf>
    <xf numFmtId="164" fontId="0" fillId="0" borderId="15" xfId="0" applyFont="1" applyFill="1" applyBorder="1" applyAlignment="1" applyProtection="1">
      <alignment horizontal="center" vertical="center" wrapText="1"/>
      <protection/>
    </xf>
    <xf numFmtId="164" fontId="0" fillId="0" borderId="39" xfId="0" applyFont="1" applyFill="1" applyBorder="1" applyAlignment="1" applyProtection="1">
      <alignment horizontal="right" vertical="center" wrapText="1"/>
      <protection/>
    </xf>
    <xf numFmtId="165" fontId="0" fillId="0" borderId="39" xfId="0" applyNumberFormat="1" applyFill="1" applyBorder="1" applyAlignment="1" applyProtection="1">
      <alignment horizontal="center" vertical="center" wrapText="1"/>
      <protection/>
    </xf>
    <xf numFmtId="164" fontId="0" fillId="0" borderId="3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88" fillId="0" borderId="40" xfId="137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ill="1" applyBorder="1" applyAlignment="1" applyProtection="1">
      <alignment horizontal="right" vertical="center" wrapText="1"/>
      <protection/>
    </xf>
    <xf numFmtId="165" fontId="0" fillId="0" borderId="40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Border="1" applyAlignment="1" applyProtection="1">
      <alignment vertical="top"/>
      <protection/>
    </xf>
    <xf numFmtId="165" fontId="59" fillId="12" borderId="0" xfId="132" applyFont="1" applyFill="1" applyBorder="1" applyAlignment="1" applyProtection="1">
      <alignment horizontal="center"/>
      <protection/>
    </xf>
    <xf numFmtId="164" fontId="7" fillId="11" borderId="15" xfId="132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7" fillId="5" borderId="15" xfId="92" applyNumberFormat="1" applyFont="1" applyFill="1" applyBorder="1" applyAlignment="1" applyProtection="1">
      <alignment horizontal="left" vertical="center" wrapText="1"/>
      <protection locked="0"/>
    </xf>
    <xf numFmtId="165" fontId="7" fillId="2" borderId="15" xfId="136" applyNumberFormat="1" applyFont="1" applyFill="1" applyBorder="1" applyAlignment="1" applyProtection="1">
      <alignment horizontal="left" vertical="center" wrapText="1"/>
      <protection/>
    </xf>
    <xf numFmtId="165" fontId="7" fillId="2" borderId="15" xfId="136" applyNumberFormat="1" applyFont="1" applyFill="1" applyBorder="1" applyAlignment="1" applyProtection="1">
      <alignment horizontal="center" vertical="center" wrapText="1"/>
      <protection/>
    </xf>
    <xf numFmtId="164" fontId="7" fillId="11" borderId="15" xfId="92" applyNumberFormat="1" applyFont="1" applyFill="1" applyBorder="1" applyAlignment="1" applyProtection="1">
      <alignment horizontal="left" vertical="center" wrapText="1"/>
      <protection locked="0"/>
    </xf>
    <xf numFmtId="164" fontId="7" fillId="2" borderId="27" xfId="136" applyNumberFormat="1" applyFont="1" applyFill="1" applyBorder="1" applyAlignment="1" applyProtection="1">
      <alignment horizontal="center" vertical="center" wrapText="1"/>
      <protection/>
    </xf>
    <xf numFmtId="165" fontId="0" fillId="5" borderId="15" xfId="0" applyNumberFormat="1" applyFill="1" applyBorder="1" applyAlignment="1" applyProtection="1">
      <alignment horizontal="left" vertical="center" wrapText="1"/>
      <protection locked="0"/>
    </xf>
    <xf numFmtId="164" fontId="0" fillId="5" borderId="15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7" fillId="0" borderId="15" xfId="92" applyNumberFormat="1" applyFont="1" applyFill="1" applyBorder="1" applyAlignment="1" applyProtection="1">
      <alignment horizontal="left" vertical="center" wrapText="1"/>
      <protection/>
    </xf>
    <xf numFmtId="165" fontId="7" fillId="0" borderId="15" xfId="136" applyNumberFormat="1" applyFont="1" applyFill="1" applyBorder="1" applyAlignment="1" applyProtection="1">
      <alignment horizontal="left" vertical="center" wrapText="1"/>
      <protection/>
    </xf>
    <xf numFmtId="165" fontId="7" fillId="12" borderId="15" xfId="127" applyFont="1" applyFill="1" applyBorder="1" applyAlignment="1" applyProtection="1">
      <alignment horizontal="center" vertical="center" wrapText="1"/>
      <protection/>
    </xf>
    <xf numFmtId="165" fontId="0" fillId="12" borderId="15" xfId="127" applyFont="1" applyFill="1" applyBorder="1" applyAlignment="1" applyProtection="1">
      <alignment horizontal="center" vertical="center" wrapText="1"/>
      <protection/>
    </xf>
    <xf numFmtId="164" fontId="0" fillId="0" borderId="18" xfId="0" applyBorder="1" applyAlignment="1">
      <alignment vertical="top"/>
    </xf>
    <xf numFmtId="164" fontId="0" fillId="0" borderId="18" xfId="0" applyFont="1" applyBorder="1" applyAlignment="1">
      <alignment horizontal="center" vertical="center"/>
    </xf>
    <xf numFmtId="164" fontId="0" fillId="0" borderId="18" xfId="0" applyFill="1" applyBorder="1" applyAlignment="1" applyProtection="1">
      <alignment horizontal="center" vertical="center"/>
      <protection/>
    </xf>
    <xf numFmtId="165" fontId="66" fillId="12" borderId="18" xfId="92" applyNumberFormat="1" applyFont="1" applyFill="1" applyBorder="1" applyAlignment="1" applyProtection="1">
      <alignment horizontal="center" vertical="center" wrapText="1"/>
      <protection/>
    </xf>
    <xf numFmtId="165" fontId="7" fillId="0" borderId="41" xfId="129" applyFont="1" applyFill="1" applyBorder="1" applyAlignment="1" applyProtection="1">
      <alignment vertical="center" wrapText="1"/>
      <protection/>
    </xf>
    <xf numFmtId="165" fontId="7" fillId="0" borderId="25" xfId="136" applyNumberFormat="1" applyFont="1" applyFill="1" applyBorder="1" applyAlignment="1" applyProtection="1">
      <alignment vertical="center" wrapText="1"/>
      <protection/>
    </xf>
    <xf numFmtId="164" fontId="43" fillId="0" borderId="0" xfId="0" applyNumberFormat="1" applyFont="1" applyBorder="1" applyAlignment="1">
      <alignment vertical="center"/>
    </xf>
    <xf numFmtId="164" fontId="43" fillId="6" borderId="0" xfId="0" applyFont="1" applyFill="1" applyBorder="1" applyAlignment="1" applyProtection="1">
      <alignment vertical="top"/>
      <protection/>
    </xf>
    <xf numFmtId="165" fontId="7" fillId="4" borderId="42" xfId="136" applyNumberFormat="1" applyFont="1" applyFill="1" applyBorder="1" applyAlignment="1" applyProtection="1">
      <alignment horizontal="left" vertical="center" wrapText="1"/>
      <protection/>
    </xf>
    <xf numFmtId="164" fontId="7" fillId="12" borderId="24" xfId="137" applyNumberFormat="1" applyFont="1" applyFill="1" applyBorder="1" applyAlignment="1" applyProtection="1">
      <alignment horizontal="left" vertical="center" wrapText="1"/>
      <protection/>
    </xf>
    <xf numFmtId="165" fontId="7" fillId="0" borderId="33" xfId="129" applyFont="1" applyFill="1" applyBorder="1" applyAlignment="1" applyProtection="1">
      <alignment vertical="center" wrapText="1"/>
      <protection/>
    </xf>
    <xf numFmtId="164" fontId="7" fillId="11" borderId="15" xfId="137" applyNumberFormat="1" applyFont="1" applyFill="1" applyBorder="1" applyAlignment="1" applyProtection="1">
      <alignment vertical="center" wrapText="1"/>
      <protection locked="0"/>
    </xf>
    <xf numFmtId="164" fontId="7" fillId="12" borderId="15" xfId="137" applyNumberFormat="1" applyFont="1" applyFill="1" applyBorder="1" applyAlignment="1" applyProtection="1">
      <alignment horizontal="left" vertical="center" wrapText="1"/>
      <protection/>
    </xf>
    <xf numFmtId="165" fontId="7" fillId="12" borderId="24" xfId="137" applyNumberFormat="1" applyFont="1" applyFill="1" applyBorder="1" applyAlignment="1" applyProtection="1">
      <alignment horizontal="left" vertical="center" wrapText="1" indent="1"/>
      <protection/>
    </xf>
    <xf numFmtId="165" fontId="7" fillId="0" borderId="15" xfId="137" applyNumberFormat="1" applyFont="1" applyFill="1" applyBorder="1" applyAlignment="1" applyProtection="1">
      <alignment horizontal="left" vertical="center" wrapText="1" indent="1"/>
      <protection/>
    </xf>
    <xf numFmtId="165" fontId="7" fillId="12" borderId="24" xfId="137" applyNumberFormat="1" applyFont="1" applyFill="1" applyBorder="1" applyAlignment="1" applyProtection="1">
      <alignment horizontal="left" vertical="center" wrapText="1" indent="2"/>
      <protection/>
    </xf>
    <xf numFmtId="165" fontId="7" fillId="0" borderId="15" xfId="137" applyNumberFormat="1" applyFont="1" applyFill="1" applyBorder="1" applyAlignment="1" applyProtection="1">
      <alignment horizontal="left" vertical="center" wrapText="1" indent="2"/>
      <protection/>
    </xf>
    <xf numFmtId="165" fontId="7" fillId="12" borderId="24" xfId="137" applyNumberFormat="1" applyFont="1" applyFill="1" applyBorder="1" applyAlignment="1" applyProtection="1">
      <alignment horizontal="left" vertical="center" wrapText="1" indent="3"/>
      <protection/>
    </xf>
    <xf numFmtId="165" fontId="7" fillId="0" borderId="15" xfId="137" applyNumberFormat="1" applyFont="1" applyFill="1" applyBorder="1" applyAlignment="1" applyProtection="1">
      <alignment horizontal="left" vertical="center" wrapText="1" indent="3"/>
      <protection/>
    </xf>
    <xf numFmtId="165" fontId="7" fillId="0" borderId="0" xfId="137" applyFont="1" applyFill="1" applyBorder="1" applyAlignment="1" applyProtection="1">
      <alignment vertical="top" wrapText="1"/>
      <protection/>
    </xf>
    <xf numFmtId="165" fontId="7" fillId="0" borderId="24" xfId="137" applyNumberFormat="1" applyFont="1" applyFill="1" applyBorder="1" applyAlignment="1" applyProtection="1">
      <alignment vertical="center" wrapText="1"/>
      <protection/>
    </xf>
    <xf numFmtId="165" fontId="7" fillId="0" borderId="16" xfId="137" applyNumberFormat="1" applyFont="1" applyFill="1" applyBorder="1" applyAlignment="1" applyProtection="1">
      <alignment vertical="center" wrapText="1"/>
      <protection/>
    </xf>
    <xf numFmtId="165" fontId="7" fillId="0" borderId="25" xfId="137" applyNumberFormat="1" applyFont="1" applyFill="1" applyBorder="1" applyAlignment="1" applyProtection="1">
      <alignment vertical="center" wrapText="1"/>
      <protection/>
    </xf>
    <xf numFmtId="164" fontId="7" fillId="0" borderId="15" xfId="137" applyNumberFormat="1" applyFont="1" applyFill="1" applyBorder="1" applyAlignment="1" applyProtection="1">
      <alignment vertical="center" wrapText="1"/>
      <protection/>
    </xf>
    <xf numFmtId="164" fontId="7" fillId="0" borderId="0" xfId="0" applyFont="1" applyBorder="1" applyAlignment="1">
      <alignment vertical="top"/>
    </xf>
    <xf numFmtId="165" fontId="63" fillId="12" borderId="0" xfId="137" applyFont="1" applyFill="1" applyBorder="1" applyAlignment="1" applyProtection="1">
      <alignment vertical="top" wrapText="1"/>
      <protection/>
    </xf>
    <xf numFmtId="165" fontId="7" fillId="0" borderId="23" xfId="137" applyFont="1" applyFill="1" applyBorder="1" applyAlignment="1" applyProtection="1">
      <alignment vertical="center" wrapText="1"/>
      <protection/>
    </xf>
    <xf numFmtId="165" fontId="7" fillId="12" borderId="15" xfId="137" applyNumberFormat="1" applyFont="1" applyFill="1" applyBorder="1" applyAlignment="1" applyProtection="1">
      <alignment horizontal="left" vertical="center" wrapText="1" indent="5"/>
      <protection/>
    </xf>
    <xf numFmtId="165" fontId="7" fillId="0" borderId="15" xfId="137" applyNumberFormat="1" applyFont="1" applyFill="1" applyBorder="1" applyAlignment="1" applyProtection="1">
      <alignment horizontal="left" vertical="center" wrapText="1" indent="5"/>
      <protection/>
    </xf>
    <xf numFmtId="165" fontId="7" fillId="5" borderId="17" xfId="137" applyNumberFormat="1" applyFont="1" applyFill="1" applyBorder="1" applyAlignment="1" applyProtection="1">
      <alignment horizontal="left" vertical="center" wrapText="1"/>
      <protection locked="0"/>
    </xf>
    <xf numFmtId="165" fontId="7" fillId="5" borderId="15" xfId="137" applyNumberFormat="1" applyFont="1" applyFill="1" applyBorder="1" applyAlignment="1" applyProtection="1">
      <alignment horizontal="left" vertical="center" wrapText="1" indent="6"/>
      <protection locked="0"/>
    </xf>
    <xf numFmtId="172" fontId="7" fillId="0" borderId="15" xfId="20" applyNumberFormat="1" applyFont="1" applyFill="1" applyBorder="1" applyAlignment="1" applyProtection="1">
      <alignment vertical="center" wrapText="1"/>
      <protection/>
    </xf>
    <xf numFmtId="164" fontId="0" fillId="2" borderId="15" xfId="136" applyNumberFormat="1" applyFont="1" applyFill="1" applyBorder="1" applyAlignment="1" applyProtection="1">
      <alignment horizontal="center" vertical="center" wrapText="1"/>
      <protection locked="0"/>
    </xf>
    <xf numFmtId="164" fontId="7" fillId="2" borderId="43" xfId="136" applyNumberFormat="1" applyFont="1" applyFill="1" applyBorder="1" applyAlignment="1" applyProtection="1">
      <alignment horizontal="center" vertical="center" wrapText="1"/>
      <protection/>
    </xf>
    <xf numFmtId="164" fontId="7" fillId="19" borderId="15" xfId="137" applyNumberFormat="1" applyFont="1" applyFill="1" applyBorder="1" applyAlignment="1" applyProtection="1">
      <alignment vertical="center" wrapText="1"/>
      <protection/>
    </xf>
    <xf numFmtId="164" fontId="7" fillId="19" borderId="24" xfId="137" applyNumberFormat="1" applyFont="1" applyFill="1" applyBorder="1" applyAlignment="1" applyProtection="1">
      <alignment horizontal="left" vertical="center" wrapText="1"/>
      <protection/>
    </xf>
    <xf numFmtId="164" fontId="7" fillId="5" borderId="15" xfId="137" applyNumberFormat="1" applyFont="1" applyFill="1" applyBorder="1" applyAlignment="1" applyProtection="1">
      <alignment horizontal="left" vertical="center" wrapText="1" indent="7"/>
      <protection locked="0"/>
    </xf>
    <xf numFmtId="164" fontId="7" fillId="0" borderId="15" xfId="137" applyNumberFormat="1" applyFont="1" applyFill="1" applyBorder="1" applyAlignment="1" applyProtection="1">
      <alignment horizontal="left" vertical="center" wrapText="1" indent="7"/>
      <protection/>
    </xf>
    <xf numFmtId="164" fontId="7" fillId="0" borderId="21" xfId="136" applyNumberFormat="1" applyFont="1" applyFill="1" applyBorder="1" applyAlignment="1" applyProtection="1">
      <alignment horizontal="center" vertical="center" wrapText="1"/>
      <protection/>
    </xf>
    <xf numFmtId="164" fontId="7" fillId="19" borderId="20" xfId="137" applyNumberFormat="1" applyFont="1" applyFill="1" applyBorder="1" applyAlignment="1" applyProtection="1">
      <alignment horizontal="left" vertical="center" wrapText="1"/>
      <protection/>
    </xf>
    <xf numFmtId="165" fontId="7" fillId="0" borderId="44" xfId="137" applyNumberFormat="1" applyFont="1" applyFill="1" applyBorder="1" applyAlignment="1" applyProtection="1">
      <alignment horizontal="left" vertical="center" wrapText="1" indent="7"/>
      <protection/>
    </xf>
    <xf numFmtId="165" fontId="7" fillId="0" borderId="0" xfId="137" applyNumberFormat="1" applyFont="1" applyFill="1" applyBorder="1" applyAlignment="1" applyProtection="1">
      <alignment horizontal="left" vertical="center" wrapText="1" indent="6"/>
      <protection/>
    </xf>
    <xf numFmtId="164" fontId="7" fillId="19" borderId="34" xfId="136" applyNumberFormat="1" applyFont="1" applyFill="1" applyBorder="1" applyAlignment="1" applyProtection="1">
      <alignment horizontal="center" vertical="center" wrapText="1"/>
      <protection/>
    </xf>
    <xf numFmtId="164" fontId="83" fillId="19" borderId="20" xfId="0" applyFont="1" applyFill="1" applyBorder="1" applyAlignment="1" applyProtection="1">
      <alignment horizontal="center" vertical="center"/>
      <protection/>
    </xf>
    <xf numFmtId="164" fontId="70" fillId="19" borderId="45" xfId="0" applyFont="1" applyFill="1" applyBorder="1" applyAlignment="1" applyProtection="1">
      <alignment horizontal="left" vertical="center" indent="7"/>
      <protection/>
    </xf>
    <xf numFmtId="164" fontId="70" fillId="19" borderId="16" xfId="0" applyFont="1" applyFill="1" applyBorder="1" applyAlignment="1" applyProtection="1">
      <alignment horizontal="left" vertical="center" indent="6"/>
      <protection/>
    </xf>
    <xf numFmtId="164" fontId="70" fillId="19" borderId="18" xfId="0" applyFont="1" applyFill="1" applyBorder="1" applyAlignment="1" applyProtection="1">
      <alignment horizontal="left" vertical="center" indent="6"/>
      <protection/>
    </xf>
    <xf numFmtId="164" fontId="70" fillId="19" borderId="18" xfId="0" applyFont="1" applyFill="1" applyBorder="1" applyAlignment="1" applyProtection="1">
      <alignment horizontal="left" vertical="center" indent="5"/>
      <protection/>
    </xf>
    <xf numFmtId="164" fontId="70" fillId="19" borderId="18" xfId="0" applyFont="1" applyFill="1" applyBorder="1" applyAlignment="1" applyProtection="1">
      <alignment horizontal="left" vertical="center" indent="4"/>
      <protection/>
    </xf>
    <xf numFmtId="164" fontId="70" fillId="19" borderId="18" xfId="0" applyFont="1" applyFill="1" applyBorder="1" applyAlignment="1" applyProtection="1">
      <alignment horizontal="left" vertical="center" indent="3"/>
      <protection/>
    </xf>
    <xf numFmtId="164" fontId="70" fillId="19" borderId="18" xfId="0" applyFont="1" applyFill="1" applyBorder="1" applyAlignment="1" applyProtection="1">
      <alignment horizontal="left" vertical="center" indent="1"/>
      <protection/>
    </xf>
    <xf numFmtId="164" fontId="7" fillId="2" borderId="17" xfId="136" applyNumberFormat="1" applyFont="1" applyFill="1" applyBorder="1" applyAlignment="1" applyProtection="1">
      <alignment horizontal="center" vertical="center" wrapText="1"/>
      <protection/>
    </xf>
    <xf numFmtId="164" fontId="7" fillId="19" borderId="15" xfId="136" applyNumberFormat="1" applyFont="1" applyFill="1" applyBorder="1" applyAlignment="1" applyProtection="1">
      <alignment horizontal="center" vertical="center" wrapText="1"/>
      <protection/>
    </xf>
    <xf numFmtId="165" fontId="7" fillId="0" borderId="0" xfId="137" applyFont="1" applyFill="1" applyAlignment="1" applyProtection="1">
      <alignment horizontal="center" vertical="center" wrapText="1"/>
      <protection/>
    </xf>
    <xf numFmtId="164" fontId="7" fillId="19" borderId="18" xfId="136" applyNumberFormat="1" applyFont="1" applyFill="1" applyBorder="1" applyAlignment="1" applyProtection="1">
      <alignment horizontal="center" vertical="center" wrapText="1"/>
      <protection/>
    </xf>
    <xf numFmtId="170" fontId="7" fillId="5" borderId="15" xfId="20" applyNumberFormat="1" applyFont="1" applyFill="1" applyBorder="1" applyAlignment="1" applyProtection="1">
      <alignment horizontal="right" vertical="center" wrapText="1"/>
      <protection locked="0"/>
    </xf>
    <xf numFmtId="165" fontId="7" fillId="4" borderId="42" xfId="129" applyNumberFormat="1" applyFont="1" applyFill="1" applyBorder="1" applyAlignment="1" applyProtection="1">
      <alignment horizontal="left" vertical="center" wrapText="1"/>
      <protection/>
    </xf>
    <xf numFmtId="165" fontId="7" fillId="5" borderId="15" xfId="137" applyNumberFormat="1" applyFont="1" applyFill="1" applyBorder="1" applyAlignment="1" applyProtection="1">
      <alignment horizontal="center" vertical="center" wrapText="1"/>
      <protection locked="0"/>
    </xf>
    <xf numFmtId="164" fontId="7" fillId="5" borderId="15" xfId="137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137" applyNumberFormat="1" applyFont="1" applyFill="1" applyBorder="1" applyAlignment="1" applyProtection="1">
      <alignment vertical="center" wrapText="1"/>
      <protection/>
    </xf>
    <xf numFmtId="165" fontId="59" fillId="0" borderId="25" xfId="137" applyFont="1" applyFill="1" applyBorder="1" applyAlignment="1" applyProtection="1">
      <alignment horizontal="center" vertical="center" wrapText="1"/>
      <protection/>
    </xf>
    <xf numFmtId="172" fontId="7" fillId="5" borderId="15" xfId="137" applyNumberFormat="1" applyFont="1" applyFill="1" applyBorder="1" applyAlignment="1" applyProtection="1">
      <alignment horizontal="center" vertical="center" wrapText="1"/>
      <protection locked="0"/>
    </xf>
    <xf numFmtId="164" fontId="7" fillId="19" borderId="25" xfId="137" applyNumberFormat="1" applyFont="1" applyFill="1" applyBorder="1" applyAlignment="1" applyProtection="1">
      <alignment horizontal="left" vertical="center" wrapText="1" indent="4"/>
      <protection/>
    </xf>
    <xf numFmtId="165" fontId="7" fillId="12" borderId="0" xfId="137" applyNumberFormat="1" applyFont="1" applyFill="1" applyBorder="1" applyAlignment="1" applyProtection="1">
      <alignment horizontal="center" vertical="center" wrapText="1"/>
      <protection/>
    </xf>
    <xf numFmtId="165" fontId="7" fillId="0" borderId="0" xfId="137" applyNumberFormat="1" applyFont="1" applyFill="1" applyBorder="1" applyAlignment="1" applyProtection="1">
      <alignment horizontal="center" vertical="center" wrapText="1"/>
      <protection/>
    </xf>
    <xf numFmtId="172" fontId="7" fillId="0" borderId="0" xfId="20" applyNumberFormat="1" applyFont="1" applyFill="1" applyBorder="1" applyAlignment="1" applyProtection="1">
      <alignment horizontal="right" vertical="center" wrapText="1"/>
      <protection/>
    </xf>
    <xf numFmtId="164" fontId="7" fillId="0" borderId="0" xfId="20" applyNumberFormat="1" applyFont="1" applyFill="1" applyBorder="1" applyAlignment="1" applyProtection="1">
      <alignment horizontal="left" vertical="center" wrapText="1"/>
      <protection/>
    </xf>
    <xf numFmtId="165" fontId="7" fillId="12" borderId="15" xfId="137" applyNumberFormat="1" applyFont="1" applyFill="1" applyBorder="1" applyAlignment="1" applyProtection="1">
      <alignment horizontal="center" vertical="center" wrapText="1"/>
      <protection/>
    </xf>
    <xf numFmtId="172" fontId="7" fillId="12" borderId="15" xfId="20" applyNumberFormat="1" applyFont="1" applyFill="1" applyBorder="1" applyAlignment="1" applyProtection="1">
      <alignment horizontal="right" vertical="center" wrapText="1"/>
      <protection/>
    </xf>
    <xf numFmtId="164" fontId="7" fillId="2" borderId="15" xfId="136" applyNumberFormat="1" applyFont="1" applyFill="1" applyBorder="1" applyAlignment="1" applyProtection="1">
      <alignment horizontal="center" vertical="center" wrapText="1"/>
      <protection locked="0"/>
    </xf>
    <xf numFmtId="164" fontId="7" fillId="5" borderId="15" xfId="20" applyNumberFormat="1" applyFont="1" applyFill="1" applyBorder="1" applyAlignment="1" applyProtection="1">
      <alignment horizontal="left" vertical="center" wrapText="1"/>
      <protection locked="0"/>
    </xf>
    <xf numFmtId="164" fontId="7" fillId="11" borderId="15" xfId="137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135" applyFont="1" applyFill="1" applyBorder="1" applyAlignment="1" applyProtection="1">
      <alignment horizontal="left" vertical="center" wrapText="1"/>
      <protection/>
    </xf>
    <xf numFmtId="165" fontId="0" fillId="12" borderId="0" xfId="135" applyFont="1" applyFill="1" applyBorder="1" applyAlignment="1" applyProtection="1">
      <alignment horizontal="center" vertical="center" wrapText="1"/>
      <protection/>
    </xf>
    <xf numFmtId="164" fontId="7" fillId="5" borderId="15" xfId="135" applyNumberFormat="1" applyFont="1" applyFill="1" applyBorder="1" applyAlignment="1" applyProtection="1">
      <alignment horizontal="center" vertical="center" wrapText="1"/>
      <protection locked="0"/>
    </xf>
    <xf numFmtId="165" fontId="41" fillId="0" borderId="0" xfId="135" applyNumberFormat="1" applyFont="1" applyFill="1" applyBorder="1" applyAlignment="1" applyProtection="1">
      <alignment horizontal="center" vertical="top" wrapText="1"/>
      <protection/>
    </xf>
    <xf numFmtId="164" fontId="7" fillId="0" borderId="15" xfId="118" applyBorder="1">
      <alignment vertical="top"/>
      <protection/>
    </xf>
    <xf numFmtId="164" fontId="90" fillId="6" borderId="0" xfId="0" applyFont="1" applyFill="1" applyBorder="1" applyAlignment="1" applyProtection="1">
      <alignment vertical="top"/>
      <protection/>
    </xf>
    <xf numFmtId="164" fontId="0" fillId="0" borderId="18" xfId="0" applyFill="1" applyBorder="1" applyAlignment="1" applyProtection="1">
      <alignment vertical="top"/>
      <protection/>
    </xf>
    <xf numFmtId="164" fontId="90" fillId="0" borderId="0" xfId="0" applyFont="1" applyFill="1" applyBorder="1" applyAlignment="1" applyProtection="1">
      <alignment vertical="top"/>
      <protection/>
    </xf>
    <xf numFmtId="165" fontId="66" fillId="0" borderId="23" xfId="137" applyFont="1" applyFill="1" applyBorder="1" applyAlignment="1" applyProtection="1">
      <alignment horizontal="center" vertical="top" wrapText="1"/>
      <protection/>
    </xf>
    <xf numFmtId="164" fontId="21" fillId="19" borderId="16" xfId="118" applyFont="1" applyFill="1" applyBorder="1" applyAlignment="1" applyProtection="1">
      <alignment horizontal="right" vertical="center" wrapText="1"/>
      <protection/>
    </xf>
    <xf numFmtId="164" fontId="0" fillId="19" borderId="16" xfId="0" applyFont="1" applyFill="1" applyBorder="1" applyAlignment="1" applyProtection="1">
      <alignment horizontal="right" vertical="center" wrapText="1"/>
      <protection/>
    </xf>
    <xf numFmtId="164" fontId="33" fillId="0" borderId="0" xfId="0" applyFont="1" applyFill="1" applyBorder="1" applyAlignment="1" applyProtection="1">
      <alignment vertical="top"/>
      <protection/>
    </xf>
    <xf numFmtId="164" fontId="33" fillId="6" borderId="0" xfId="0" applyFont="1" applyFill="1" applyBorder="1" applyAlignment="1" applyProtection="1">
      <alignment vertical="top"/>
      <protection/>
    </xf>
    <xf numFmtId="165" fontId="66" fillId="0" borderId="0" xfId="137" applyFont="1" applyFill="1" applyBorder="1" applyAlignment="1" applyProtection="1">
      <alignment horizontal="center" vertical="top" wrapText="1"/>
      <protection/>
    </xf>
    <xf numFmtId="165" fontId="66" fillId="0" borderId="0" xfId="137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5" borderId="15" xfId="20" applyNumberFormat="1" applyFont="1" applyFill="1" applyBorder="1" applyAlignment="1" applyProtection="1">
      <alignment horizontal="left" vertical="center" wrapText="1" indent="2"/>
      <protection locked="0"/>
    </xf>
    <xf numFmtId="165" fontId="0" fillId="4" borderId="15" xfId="20" applyNumberFormat="1" applyFont="1" applyFill="1" applyBorder="1" applyAlignment="1" applyProtection="1">
      <alignment horizontal="left" vertical="center" wrapText="1" indent="1"/>
      <protection/>
    </xf>
    <xf numFmtId="165" fontId="0" fillId="4" borderId="15" xfId="137" applyFont="1" applyFill="1" applyBorder="1" applyAlignment="1" applyProtection="1">
      <alignment horizontal="left" vertical="center" wrapText="1" indent="1"/>
      <protection/>
    </xf>
    <xf numFmtId="165" fontId="7" fillId="0" borderId="15" xfId="137" applyNumberFormat="1" applyFont="1" applyFill="1" applyBorder="1" applyAlignment="1" applyProtection="1">
      <alignment horizontal="left" vertical="top" wrapText="1"/>
      <protection/>
    </xf>
    <xf numFmtId="164" fontId="7" fillId="19" borderId="20" xfId="137" applyNumberFormat="1" applyFont="1" applyFill="1" applyBorder="1" applyAlignment="1" applyProtection="1">
      <alignment horizontal="center" vertical="center" wrapText="1"/>
      <protection/>
    </xf>
    <xf numFmtId="164" fontId="70" fillId="19" borderId="19" xfId="0" applyFont="1" applyFill="1" applyBorder="1" applyAlignment="1" applyProtection="1">
      <alignment horizontal="left" vertical="center" indent="3"/>
      <protection/>
    </xf>
    <xf numFmtId="165" fontId="7" fillId="19" borderId="21" xfId="136" applyNumberFormat="1" applyFont="1" applyFill="1" applyBorder="1" applyAlignment="1" applyProtection="1">
      <alignment horizontal="left" vertical="center" wrapText="1"/>
      <protection/>
    </xf>
    <xf numFmtId="164" fontId="91" fillId="0" borderId="1" xfId="0" applyFont="1" applyBorder="1" applyAlignment="1">
      <alignment vertical="top" wrapText="1"/>
    </xf>
    <xf numFmtId="165" fontId="0" fillId="0" borderId="1" xfId="100" applyFont="1" applyBorder="1" applyAlignment="1" applyProtection="1">
      <alignment horizontal="justify" vertical="top" wrapText="1"/>
      <protection/>
    </xf>
    <xf numFmtId="165" fontId="6" fillId="0" borderId="46" xfId="100" applyFont="1" applyBorder="1" applyAlignment="1" applyProtection="1">
      <alignment horizontal="justify" vertical="top" wrapText="1"/>
      <protection/>
    </xf>
    <xf numFmtId="165" fontId="0" fillId="0" borderId="15" xfId="100" applyFont="1" applyFill="1" applyBorder="1" applyAlignment="1" applyProtection="1">
      <alignment horizontal="justify" vertical="top" wrapText="1"/>
      <protection/>
    </xf>
    <xf numFmtId="164" fontId="0" fillId="0" borderId="15" xfId="0" applyFont="1" applyFill="1" applyBorder="1" applyAlignment="1">
      <alignment vertical="top" wrapText="1"/>
    </xf>
    <xf numFmtId="164" fontId="0" fillId="0" borderId="17" xfId="0" applyFont="1" applyFill="1" applyBorder="1" applyAlignment="1">
      <alignment vertical="top"/>
    </xf>
    <xf numFmtId="165" fontId="21" fillId="0" borderId="1" xfId="100" applyFont="1" applyBorder="1" applyAlignment="1" applyProtection="1">
      <alignment horizontal="justify" vertical="center" wrapText="1"/>
      <protection/>
    </xf>
    <xf numFmtId="165" fontId="6" fillId="0" borderId="0" xfId="135" applyFont="1" applyFill="1" applyAlignment="1" applyProtection="1">
      <alignment vertical="top" wrapText="1"/>
      <protection/>
    </xf>
    <xf numFmtId="165" fontId="7" fillId="0" borderId="1" xfId="100" applyFont="1" applyBorder="1" applyAlignment="1" applyProtection="1">
      <alignment horizontal="justify" vertical="center" wrapText="1"/>
      <protection/>
    </xf>
  </cellXfs>
  <cellStyles count="1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_Model_RAB Мой_PR.PROG.WARM.NOTCOMBI.2012.2.16_v1.4(04.04.11) " xfId="42"/>
    <cellStyle name="_Model_RAB Мой_Книга2_PR.PROG.WARM.NOTCOMBI.2012.2.16_v1.4(04.04.11) " xfId="43"/>
    <cellStyle name="_Model_RAB_MRSK_svod_PR.PROG.WARM.NOTCOMBI.2012.2.16_v1.4(04.04.11) " xfId="44"/>
    <cellStyle name="_Model_RAB_MRSK_svod_Книга2_PR.PROG.WARM.NOTCOMBI.2012.2.16_v1.4(04.04.11) " xfId="45"/>
    <cellStyle name="_МОДЕЛЬ_1 (2)_PR.PROG.WARM.NOTCOMBI.2012.2.16_v1.4(04.04.11) " xfId="46"/>
    <cellStyle name="_МОДЕЛЬ_1 (2)_Книга2_PR.PROG.WARM.NOTCOMBI.2012.2.16_v1.4(04.04.11) " xfId="47"/>
    <cellStyle name="_Расчет RAB_22072008_PR.PROG.WARM.NOTCOMBI.2012.2.16_v1.4(04.04.11) " xfId="48"/>
    <cellStyle name="_Расчет RAB_22072008_Книга2_PR.PROG.WARM.NOTCOMBI.2012.2.16_v1.4(04.04.11) " xfId="49"/>
    <cellStyle name="_Расчет RAB_Лен и МОЭСК_с 2010 года_14.04.2009_со сглаж_version 3.0_без ФСК_PR.PROG.WARM.NOTCOMBI.2012.2.16_v1.4(04.04.11) " xfId="50"/>
    <cellStyle name="_Расчет RAB_Лен и МОЭСК_с 2010 года_14.04.2009_со сглаж_version 3.0_без ФСК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Action" xfId="54"/>
    <cellStyle name="Cells" xfId="55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DblClick" xfId="62"/>
    <cellStyle name="Followed Hyperlink" xfId="63"/>
    <cellStyle name="Formuls" xfId="64"/>
    <cellStyle name="Header" xfId="65"/>
    <cellStyle name="Header 3" xfId="66"/>
    <cellStyle name="Hyperlink 1" xfId="67"/>
    <cellStyle name="normal" xfId="68"/>
    <cellStyle name="Normal1" xfId="69"/>
    <cellStyle name="Normal2" xfId="70"/>
    <cellStyle name="Percent1" xfId="71"/>
    <cellStyle name="Title" xfId="72"/>
    <cellStyle name="Title 2" xfId="73"/>
    <cellStyle name="Title 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ывод" xfId="81"/>
    <cellStyle name="Вычисление" xfId="82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_PASSPORT.TEPLO.PROIZV(v6.0.1)" xfId="88"/>
    <cellStyle name="Гиперссылка 5" xfId="89"/>
    <cellStyle name="Заголовок 3" xfId="90"/>
    <cellStyle name="Заголовок 4" xfId="91"/>
    <cellStyle name="ЗаголовокСтолбца" xfId="92"/>
    <cellStyle name="Значение" xfId="93"/>
    <cellStyle name="Итог" xfId="94"/>
    <cellStyle name="Контрольная ячейка" xfId="95"/>
    <cellStyle name="Название" xfId="96"/>
    <cellStyle name="Нейтральный" xfId="97"/>
    <cellStyle name="Обычный 10" xfId="98"/>
    <cellStyle name="Обычный 12" xfId="99"/>
    <cellStyle name="Обычный 12 2" xfId="100"/>
    <cellStyle name="Обычный 12 3 2" xfId="101"/>
    <cellStyle name="Обычный 14" xfId="102"/>
    <cellStyle name="Обычный 14 2" xfId="103"/>
    <cellStyle name="Обычный 14_UPDATE.WARM.CALC.INDEX.2015.TO.1.2.3" xfId="104"/>
    <cellStyle name="Обычный 15" xfId="105"/>
    <cellStyle name="Обычный 2" xfId="106"/>
    <cellStyle name="Обычный 2 10 2" xfId="107"/>
    <cellStyle name="Обычный 2 2" xfId="108"/>
    <cellStyle name="Обычный 2 2 2" xfId="109"/>
    <cellStyle name="Обычный 2 3" xfId="110"/>
    <cellStyle name="Обычный 2 7" xfId="111"/>
    <cellStyle name="Обычный 2 8" xfId="112"/>
    <cellStyle name="Обычный 20" xfId="113"/>
    <cellStyle name="Обычный 21" xfId="114"/>
    <cellStyle name="Обычный 22" xfId="115"/>
    <cellStyle name="Обычный 23" xfId="116"/>
    <cellStyle name="Обычный 2_13 09 24 Баланс (3)" xfId="117"/>
    <cellStyle name="Обычный 3" xfId="118"/>
    <cellStyle name="Обычный 3 2" xfId="119"/>
    <cellStyle name="Обычный 3 3" xfId="120"/>
    <cellStyle name="Обычный 3 3 2" xfId="121"/>
    <cellStyle name="Обычный 3 3_PASSPORT.TEPLO.PROIZV(v6.0.1)" xfId="122"/>
    <cellStyle name="Обычный 4" xfId="123"/>
    <cellStyle name="Обычный 4 2" xfId="124"/>
    <cellStyle name="Обычный 4_PASSPORT.TEPLO.PROIZV(v6.0.1)" xfId="125"/>
    <cellStyle name="Обычный 5" xfId="126"/>
    <cellStyle name="Обычный_BALANCE.WARM.2007YEAR(FACT)" xfId="127"/>
    <cellStyle name="Обычный_INVEST.WARM.PLAN.4.78(v0.1)" xfId="128"/>
    <cellStyle name="Обычный_JKH.OPEN.INFO.HVS(v3.5)_цены161210" xfId="129"/>
    <cellStyle name="Обычный_JKH.OPEN.INFO.PRICE.VO_v4.0(10.02.11)" xfId="130"/>
    <cellStyle name="Обычный_KRU.TARIFF.FACT-0.3" xfId="131"/>
    <cellStyle name="Обычный_MINENERGO.340.PRIL79(v0.1)" xfId="132"/>
    <cellStyle name="Обычный_PREDEL.JKH.2010(v1.3)" xfId="133"/>
    <cellStyle name="Обычный_razrabotka_sablonov_po_WKU" xfId="134"/>
    <cellStyle name="Обычный_SIMPLE_1_massive2" xfId="135"/>
    <cellStyle name="Обычный_ЖКУ_проект3" xfId="136"/>
    <cellStyle name="Обычный_Мониторинг инвестиций" xfId="137"/>
    <cellStyle name="Обычный_Шаблон по источникам для Модуля Реестр (2)" xfId="138"/>
    <cellStyle name="Плохой" xfId="139"/>
    <cellStyle name="Пояснение" xfId="140"/>
    <cellStyle name="Связанная ячейка" xfId="141"/>
    <cellStyle name="Стиль 1" xfId="142"/>
    <cellStyle name="Текст предупреждения" xfId="143"/>
    <cellStyle name="Формула" xfId="144"/>
    <cellStyle name="ФормулаВБ_Мониторинг инвестиций" xfId="145"/>
    <cellStyle name="ФормулаНаКонтроль" xfId="146"/>
    <cellStyle name="Хороший" xfId="147"/>
    <cellStyle name="Шапка" xfId="148"/>
    <cellStyle name="Заголовок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CCFF"/>
      <rgbColor rgb="000066CC"/>
      <rgbColor rgb="00D3D3D6"/>
      <rgbColor rgb="00000080"/>
      <rgbColor rgb="00FF00FF"/>
      <rgbColor rgb="00F0F0F0"/>
      <rgbColor rgb="0000FFFF"/>
      <rgbColor rgb="00800080"/>
      <rgbColor rgb="00CC0000"/>
      <rgbColor rgb="00008080"/>
      <rgbColor rgb="000000FF"/>
      <rgbColor rgb="0000CCFF"/>
      <rgbColor rgb="00F5FAF4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76200</xdr:colOff>
      <xdr:row>5</xdr:row>
      <xdr:rowOff>57150</xdr:rowOff>
    </xdr:from>
    <xdr:to>
      <xdr:col>1</xdr:col>
      <xdr:colOff>485775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16</xdr:row>
      <xdr:rowOff>0</xdr:rowOff>
    </xdr:from>
    <xdr:to>
      <xdr:col>1</xdr:col>
      <xdr:colOff>485775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247650</xdr:colOff>
      <xdr:row>1</xdr:row>
      <xdr:rowOff>200025</xdr:rowOff>
    </xdr:from>
    <xdr:to>
      <xdr:col>2</xdr:col>
      <xdr:colOff>514350</xdr:colOff>
      <xdr:row>3</xdr:row>
      <xdr:rowOff>9525</xdr:rowOff>
    </xdr:to>
    <xdr:pic>
      <xdr:nvPicPr>
        <xdr:cNvPr id="20" name="cmdNoAct_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38100</xdr:colOff>
      <xdr:row>22</xdr:row>
      <xdr:rowOff>0</xdr:rowOff>
    </xdr:from>
    <xdr:to>
      <xdr:col>28</xdr:col>
      <xdr:colOff>238125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1744325" y="3048000"/>
          <a:ext cx="200025" cy="190500"/>
          <a:chOff x="17266" y="480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7266" y="480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46" y="488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38100</xdr:colOff>
      <xdr:row>22</xdr:row>
      <xdr:rowOff>0</xdr:rowOff>
    </xdr:from>
    <xdr:to>
      <xdr:col>28</xdr:col>
      <xdr:colOff>238125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1744325" y="3048000"/>
          <a:ext cx="200025" cy="190500"/>
          <a:chOff x="17266" y="480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7266" y="480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46" y="488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25</xdr:col>
      <xdr:colOff>38100</xdr:colOff>
      <xdr:row>3</xdr:row>
      <xdr:rowOff>9525</xdr:rowOff>
    </xdr:from>
    <xdr:to>
      <xdr:col>25</xdr:col>
      <xdr:colOff>238125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10715625" y="9525"/>
          <a:ext cx="200025" cy="190500"/>
          <a:chOff x="15754" y="15"/>
          <a:chExt cx="299" cy="299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575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3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286" y="1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286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66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238125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38100</xdr:colOff>
      <xdr:row>21</xdr:row>
      <xdr:rowOff>0</xdr:rowOff>
    </xdr:from>
    <xdr:to>
      <xdr:col>33</xdr:col>
      <xdr:colOff>238125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390900"/>
          <a:ext cx="200025" cy="180975"/>
          <a:chOff x="25470" y="5131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70" y="5131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50" y="5216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238125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238125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06" y="1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06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86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408550" y="114300"/>
          <a:ext cx="200025" cy="190500"/>
          <a:chOff x="10054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54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62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22</xdr:row>
      <xdr:rowOff>0</xdr:rowOff>
    </xdr:from>
    <xdr:to>
      <xdr:col>6</xdr:col>
      <xdr:colOff>238125</xdr:colOff>
      <xdr:row>23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5057775"/>
          <a:ext cx="200025" cy="190500"/>
          <a:chOff x="10616" y="783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16" y="783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6" y="791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11455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69545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88607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626745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80" y="1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8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61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25</xdr:row>
      <xdr:rowOff>0</xdr:rowOff>
    </xdr:from>
    <xdr:to>
      <xdr:col>9</xdr:col>
      <xdr:colOff>247650</xdr:colOff>
      <xdr:row>25</xdr:row>
      <xdr:rowOff>190500</xdr:rowOff>
    </xdr:to>
    <xdr:grpSp>
      <xdr:nvGrpSpPr>
        <xdr:cNvPr id="3" name="shCalendar"/>
        <xdr:cNvGrpSpPr>
          <a:grpSpLocks/>
        </xdr:cNvGrpSpPr>
      </xdr:nvGrpSpPr>
      <xdr:grpSpPr>
        <a:xfrm>
          <a:off x="8010525" y="6162675"/>
          <a:ext cx="200025" cy="190500"/>
          <a:chOff x="11778" y="9745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/>
          <xdr:cNvSpPr>
            <a:spLocks/>
          </xdr:cNvSpPr>
        </xdr:nvSpPr>
        <xdr:spPr>
          <a:xfrm>
            <a:off x="11778" y="974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858" y="982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showGridLines="0" workbookViewId="0" topLeftCell="E1">
      <selection activeCell="G17" sqref="G17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5.710937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111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>
        <f>IF('Перечень тарифов'!R21="","наименование отсутствует",""&amp;'Перечень тарифов'!R21&amp;"")</f>
        <v>0</v>
      </c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>
        <f>IF('Перечень тарифов'!F21="","наименование отсутствует",""&amp;'Перечень тарифов'!F21&amp;"")</f>
        <v>0</v>
      </c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>
        <f>IF(Территории!H13="","",""&amp;Территории!H13&amp;"")</f>
        <v>0</v>
      </c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56.25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>
        <f>IF(Территории!R14="","",""&amp;Территории!R14&amp;"")</f>
        <v>0</v>
      </c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59" customFormat="1" ht="45">
      <c r="A14" s="271">
        <v>2</v>
      </c>
      <c r="B14" s="258"/>
      <c r="C14" s="258"/>
      <c r="D14" s="258"/>
      <c r="F14" s="266" t="e">
        <f>"2."&amp;mergeValue()</f>
        <v>#VALUE!</v>
      </c>
      <c r="G14" s="267" t="s">
        <v>124</v>
      </c>
      <c r="H14" s="268">
        <f>IF('Перечень тарифов'!R25="","наименование отсутствует",""&amp;'Перечень тарифов'!R25&amp;"")</f>
        <v>0</v>
      </c>
      <c r="I14" s="272" t="s">
        <v>125</v>
      </c>
      <c r="J14" s="270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1:20" s="259" customFormat="1" ht="22.5">
      <c r="A15" s="271"/>
      <c r="B15" s="258"/>
      <c r="C15" s="258"/>
      <c r="D15" s="258"/>
      <c r="F15" s="266" t="e">
        <f>"3."&amp;mergeValue()</f>
        <v>#VALUE!</v>
      </c>
      <c r="G15" s="267" t="s">
        <v>126</v>
      </c>
      <c r="H15" s="268">
        <f>IF('Перечень тарифов'!F25="","наименование отсутствует",""&amp;'Перечень тарифов'!F25&amp;"")</f>
        <v>0</v>
      </c>
      <c r="I15" s="269" t="s">
        <v>127</v>
      </c>
      <c r="J15" s="270"/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spans="1:20" s="259" customFormat="1" ht="22.5">
      <c r="A16" s="271"/>
      <c r="B16" s="258"/>
      <c r="C16" s="258"/>
      <c r="D16" s="258"/>
      <c r="F16" s="266" t="e">
        <f>"4."&amp;mergeValue()</f>
        <v>#VALUE!</v>
      </c>
      <c r="G16" s="267" t="s">
        <v>128</v>
      </c>
      <c r="H16" s="262" t="s">
        <v>129</v>
      </c>
      <c r="I16" s="269"/>
      <c r="J16" s="270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1:20" s="259" customFormat="1" ht="18.75">
      <c r="A17" s="271"/>
      <c r="B17" s="271">
        <v>1</v>
      </c>
      <c r="C17" s="271"/>
      <c r="D17" s="271"/>
      <c r="F17" s="266" t="e">
        <f>"4."&amp;mergeValue()&amp;"."&amp;mergeValue()</f>
        <v>#VALUE!</v>
      </c>
      <c r="G17" s="273" t="s">
        <v>130</v>
      </c>
      <c r="H17" s="268" t="e">
        <f>#N/A</f>
        <v>#N/A</v>
      </c>
      <c r="I17" s="269" t="s">
        <v>131</v>
      </c>
      <c r="J17" s="270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0" s="259" customFormat="1" ht="22.5">
      <c r="A18" s="271"/>
      <c r="B18" s="271"/>
      <c r="C18" s="271">
        <v>1</v>
      </c>
      <c r="D18" s="271"/>
      <c r="F18" s="266" t="e">
        <f>"4."&amp;mergeValue()&amp;"."&amp;mergeValue()&amp;"."&amp;mergeValue()</f>
        <v>#VALUE!</v>
      </c>
      <c r="G18" s="274" t="s">
        <v>132</v>
      </c>
      <c r="H18" s="268">
        <f>IF(Территории!H13="","",""&amp;Территории!H13&amp;"")</f>
        <v>0</v>
      </c>
      <c r="I18" s="269" t="s">
        <v>133</v>
      </c>
      <c r="J18" s="270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1:20" s="259" customFormat="1" ht="56.25">
      <c r="A19" s="271"/>
      <c r="B19" s="271"/>
      <c r="C19" s="271"/>
      <c r="D19" s="271">
        <v>1</v>
      </c>
      <c r="F19" s="266" t="e">
        <f>"4."&amp;mergeValue()&amp;"."&amp;mergeValue()&amp;"."&amp;mergeValue()&amp;"."&amp;mergeValue()</f>
        <v>#VALUE!</v>
      </c>
      <c r="G19" s="275" t="s">
        <v>134</v>
      </c>
      <c r="H19" s="268">
        <f>IF(Территории!R14="","",""&amp;Территории!R14&amp;"")</f>
        <v>0</v>
      </c>
      <c r="I19" s="276" t="s">
        <v>135</v>
      </c>
      <c r="J19" s="270"/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spans="1:20" s="241" customFormat="1" ht="3" customHeight="1">
      <c r="A20" s="214"/>
      <c r="B20" s="214"/>
      <c r="C20" s="214"/>
      <c r="D20" s="214"/>
      <c r="F20" s="277"/>
      <c r="G20" s="278"/>
      <c r="H20" s="279"/>
      <c r="I20" s="280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s="241" customFormat="1" ht="15" customHeight="1">
      <c r="A21" s="214"/>
      <c r="B21" s="214"/>
      <c r="C21" s="214"/>
      <c r="D21" s="214"/>
      <c r="F21" s="277"/>
      <c r="G21" s="281" t="s">
        <v>136</v>
      </c>
      <c r="H21" s="281"/>
      <c r="I21" s="280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</sheetData>
  <sheetProtection password="FA9C" sheet="1" formatColumns="0" formatRows="0"/>
  <mergeCells count="10"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G21:H2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4"/>
  <sheetViews>
    <sheetView showGridLines="0" tabSelected="1" workbookViewId="0" topLeftCell="C22">
      <selection activeCell="I26" sqref="I26"/>
    </sheetView>
  </sheetViews>
  <sheetFormatPr defaultColWidth="9.140625" defaultRowHeight="11.25"/>
  <cols>
    <col min="1" max="1" width="9.140625" style="282" hidden="1" customWidth="1"/>
    <col min="2" max="2" width="9.140625" style="187" hidden="1" customWidth="1"/>
    <col min="3" max="3" width="3.7109375" style="256" customWidth="1"/>
    <col min="4" max="4" width="6.28125" style="143" customWidth="1"/>
    <col min="5" max="5" width="46.7109375" style="143" customWidth="1"/>
    <col min="6" max="6" width="35.7109375" style="143" customWidth="1"/>
    <col min="7" max="7" width="3.7109375" style="143" customWidth="1"/>
    <col min="8" max="9" width="11.7109375" style="143" customWidth="1"/>
    <col min="10" max="11" width="35.7109375" style="143" customWidth="1"/>
    <col min="12" max="12" width="84.8515625" style="143" customWidth="1"/>
    <col min="13" max="13" width="10.57421875" style="143" customWidth="1"/>
    <col min="14" max="15" width="10.57421875" style="145" customWidth="1"/>
    <col min="16" max="16384" width="10.57421875" style="143" customWidth="1"/>
  </cols>
  <sheetData>
    <row r="1" spans="19:32" ht="14.25" hidden="1">
      <c r="S1" s="308"/>
      <c r="AF1" s="283"/>
    </row>
    <row r="2" ht="14.25" hidden="1"/>
    <row r="3" ht="14.25" hidden="1"/>
    <row r="4" spans="3:12" ht="3" customHeight="1">
      <c r="C4" s="284"/>
      <c r="D4" s="285"/>
      <c r="E4" s="285"/>
      <c r="F4" s="285"/>
      <c r="G4" s="285"/>
      <c r="H4" s="285"/>
      <c r="I4" s="285"/>
      <c r="J4" s="285"/>
      <c r="K4" s="286"/>
      <c r="L4" s="286"/>
    </row>
    <row r="5" spans="3:12" ht="25.5" customHeight="1">
      <c r="C5" s="284"/>
      <c r="D5" s="309" t="s">
        <v>152</v>
      </c>
      <c r="E5" s="309"/>
      <c r="F5" s="309"/>
      <c r="G5" s="309"/>
      <c r="H5" s="309"/>
      <c r="I5" s="309"/>
      <c r="J5" s="309"/>
      <c r="K5" s="309"/>
      <c r="L5" s="310"/>
    </row>
    <row r="6" spans="3:12" ht="3" customHeight="1">
      <c r="C6" s="284"/>
      <c r="D6" s="285"/>
      <c r="E6" s="289"/>
      <c r="F6" s="289"/>
      <c r="G6" s="289"/>
      <c r="H6" s="289"/>
      <c r="I6" s="289"/>
      <c r="J6" s="289"/>
      <c r="K6" s="290"/>
      <c r="L6" s="291"/>
    </row>
    <row r="7" spans="3:13" ht="18.75">
      <c r="C7" s="284"/>
      <c r="D7" s="285"/>
      <c r="E7" s="311" t="e">
        <f>#N/A</f>
        <v>#N/A</v>
      </c>
      <c r="F7" s="312" t="e">
        <f>#N/A</f>
        <v>#N/A</v>
      </c>
      <c r="G7" s="312"/>
      <c r="H7" s="312"/>
      <c r="I7" s="312"/>
      <c r="J7" s="312"/>
      <c r="K7" s="312"/>
      <c r="L7" s="313"/>
      <c r="M7" s="314"/>
    </row>
    <row r="8" spans="3:13" ht="18.75">
      <c r="C8" s="284"/>
      <c r="D8" s="285"/>
      <c r="E8" s="311" t="e">
        <f>#N/A</f>
        <v>#N/A</v>
      </c>
      <c r="F8" s="312" t="e">
        <f>#N/A</f>
        <v>#N/A</v>
      </c>
      <c r="G8" s="312"/>
      <c r="H8" s="312"/>
      <c r="I8" s="312"/>
      <c r="J8" s="312"/>
      <c r="K8" s="312"/>
      <c r="L8" s="313"/>
      <c r="M8" s="314"/>
    </row>
    <row r="9" spans="3:12" ht="14.25">
      <c r="C9" s="284"/>
      <c r="D9" s="285"/>
      <c r="E9" s="289"/>
      <c r="F9" s="289"/>
      <c r="G9" s="289"/>
      <c r="H9" s="289"/>
      <c r="I9" s="289"/>
      <c r="J9" s="289"/>
      <c r="K9" s="290"/>
      <c r="L9" s="291"/>
    </row>
    <row r="10" spans="3:12" ht="21" customHeight="1">
      <c r="C10" s="284"/>
      <c r="D10" s="292" t="s">
        <v>119</v>
      </c>
      <c r="E10" s="292"/>
      <c r="F10" s="292"/>
      <c r="G10" s="292"/>
      <c r="H10" s="292"/>
      <c r="I10" s="292"/>
      <c r="J10" s="292"/>
      <c r="K10" s="292"/>
      <c r="L10" s="293" t="s">
        <v>120</v>
      </c>
    </row>
    <row r="11" spans="3:12" ht="21" customHeight="1">
      <c r="C11" s="284"/>
      <c r="D11" s="292" t="s">
        <v>77</v>
      </c>
      <c r="E11" s="294" t="s">
        <v>99</v>
      </c>
      <c r="F11" s="294" t="s">
        <v>102</v>
      </c>
      <c r="G11" s="292" t="s">
        <v>153</v>
      </c>
      <c r="H11" s="292"/>
      <c r="I11" s="292"/>
      <c r="J11" s="294" t="s">
        <v>21</v>
      </c>
      <c r="K11" s="294" t="s">
        <v>138</v>
      </c>
      <c r="L11" s="293"/>
    </row>
    <row r="12" spans="3:12" ht="21" customHeight="1">
      <c r="C12" s="284"/>
      <c r="D12" s="292"/>
      <c r="E12" s="294"/>
      <c r="F12" s="294"/>
      <c r="G12" s="294" t="s">
        <v>154</v>
      </c>
      <c r="H12" s="294"/>
      <c r="I12" s="294" t="s">
        <v>155</v>
      </c>
      <c r="J12" s="294"/>
      <c r="K12" s="294"/>
      <c r="L12" s="293"/>
    </row>
    <row r="13" spans="3:12" ht="12" customHeight="1">
      <c r="C13" s="284"/>
      <c r="D13" s="231" t="s">
        <v>79</v>
      </c>
      <c r="E13" s="231" t="s">
        <v>80</v>
      </c>
      <c r="F13" s="231" t="s">
        <v>81</v>
      </c>
      <c r="G13" s="315" t="s">
        <v>82</v>
      </c>
      <c r="H13" s="315"/>
      <c r="I13" s="231" t="s">
        <v>83</v>
      </c>
      <c r="J13" s="231" t="s">
        <v>84</v>
      </c>
      <c r="K13" s="231" t="s">
        <v>85</v>
      </c>
      <c r="L13" s="231" t="s">
        <v>108</v>
      </c>
    </row>
    <row r="14" spans="1:13" ht="14.25" customHeight="1">
      <c r="A14" s="295"/>
      <c r="C14" s="284"/>
      <c r="D14" s="316">
        <v>1</v>
      </c>
      <c r="E14" s="297" t="s">
        <v>156</v>
      </c>
      <c r="F14" s="297"/>
      <c r="G14" s="297"/>
      <c r="H14" s="297"/>
      <c r="I14" s="297"/>
      <c r="J14" s="297"/>
      <c r="K14" s="297"/>
      <c r="L14" s="317"/>
      <c r="M14" s="318"/>
    </row>
    <row r="15" spans="1:13" ht="56.25" customHeight="1">
      <c r="A15" s="295"/>
      <c r="C15" s="284"/>
      <c r="D15" s="316" t="s">
        <v>157</v>
      </c>
      <c r="E15" s="319" t="s">
        <v>129</v>
      </c>
      <c r="F15" s="319" t="s">
        <v>129</v>
      </c>
      <c r="G15" s="319" t="s">
        <v>129</v>
      </c>
      <c r="H15" s="319"/>
      <c r="I15" s="319" t="s">
        <v>129</v>
      </c>
      <c r="J15" s="298" t="s">
        <v>158</v>
      </c>
      <c r="K15" s="299" t="s">
        <v>159</v>
      </c>
      <c r="L15" s="272" t="s">
        <v>160</v>
      </c>
      <c r="M15" s="318"/>
    </row>
    <row r="16" spans="1:13" ht="18.75" customHeight="1">
      <c r="A16" s="295"/>
      <c r="B16" s="187">
        <v>3</v>
      </c>
      <c r="C16" s="284"/>
      <c r="D16" s="320">
        <v>2</v>
      </c>
      <c r="E16" s="321" t="s">
        <v>161</v>
      </c>
      <c r="F16" s="321"/>
      <c r="G16" s="321"/>
      <c r="H16" s="321"/>
      <c r="I16" s="321"/>
      <c r="J16" s="321" t="s">
        <v>129</v>
      </c>
      <c r="K16" s="321"/>
      <c r="L16" s="322"/>
      <c r="M16" s="318"/>
    </row>
    <row r="17" spans="1:13" ht="37.5" customHeight="1">
      <c r="A17" s="295"/>
      <c r="C17" s="323"/>
      <c r="D17" s="296" t="s">
        <v>162</v>
      </c>
      <c r="E17" s="324">
        <f>IF('Перечень тарифов'!E21="","наименование отсутствует",""&amp;'Перечень тарифов'!E21&amp;"")</f>
        <v>0</v>
      </c>
      <c r="F17" s="325">
        <f>IF('Перечень тарифов'!J21="","наименование отсутствует",""&amp;'Перечень тарифов'!J21&amp;"")</f>
        <v>0</v>
      </c>
      <c r="G17" s="319"/>
      <c r="H17" s="326" t="s">
        <v>28</v>
      </c>
      <c r="I17" s="327" t="s">
        <v>30</v>
      </c>
      <c r="J17" s="300" t="s">
        <v>163</v>
      </c>
      <c r="K17" s="319" t="s">
        <v>129</v>
      </c>
      <c r="L17" s="276" t="s">
        <v>164</v>
      </c>
      <c r="M17" s="318"/>
    </row>
    <row r="18" spans="1:13" ht="37.5" customHeight="1">
      <c r="A18" s="295"/>
      <c r="C18" s="323"/>
      <c r="D18" s="296"/>
      <c r="E18" s="324"/>
      <c r="F18" s="325"/>
      <c r="G18" s="328"/>
      <c r="H18" s="304" t="s">
        <v>165</v>
      </c>
      <c r="I18" s="305"/>
      <c r="J18" s="305"/>
      <c r="K18" s="306"/>
      <c r="L18" s="276"/>
      <c r="M18" s="318"/>
    </row>
    <row r="19" spans="1:13" ht="18.75" customHeight="1">
      <c r="A19" s="295"/>
      <c r="C19" s="284"/>
      <c r="D19" s="296" t="s">
        <v>166</v>
      </c>
      <c r="E19" s="324">
        <f>IF('Перечень тарифов'!E25="","наименование отсутствует",""&amp;'Перечень тарифов'!E25&amp;"")</f>
        <v>0</v>
      </c>
      <c r="F19" s="325">
        <f>IF('Перечень тарифов'!J25="","наименование отсутствует",""&amp;'Перечень тарифов'!J25&amp;"")</f>
        <v>0</v>
      </c>
      <c r="G19" s="319"/>
      <c r="H19" s="327" t="s">
        <v>28</v>
      </c>
      <c r="I19" s="327" t="s">
        <v>30</v>
      </c>
      <c r="J19" s="300" t="s">
        <v>163</v>
      </c>
      <c r="K19" s="319" t="s">
        <v>129</v>
      </c>
      <c r="L19" s="276"/>
      <c r="M19" s="318"/>
    </row>
    <row r="20" spans="1:13" ht="18.75" customHeight="1">
      <c r="A20" s="295"/>
      <c r="C20" s="284"/>
      <c r="D20" s="296"/>
      <c r="E20" s="324"/>
      <c r="F20" s="325"/>
      <c r="G20" s="303"/>
      <c r="H20" s="304" t="s">
        <v>165</v>
      </c>
      <c r="I20" s="305"/>
      <c r="J20" s="305"/>
      <c r="K20" s="306"/>
      <c r="L20" s="276"/>
      <c r="M20" s="318"/>
    </row>
    <row r="21" spans="1:13" ht="18.75" customHeight="1">
      <c r="A21" s="295"/>
      <c r="B21" s="187">
        <v>3</v>
      </c>
      <c r="C21" s="284"/>
      <c r="D21" s="296" t="s">
        <v>81</v>
      </c>
      <c r="E21" s="297" t="s">
        <v>167</v>
      </c>
      <c r="F21" s="297"/>
      <c r="G21" s="297"/>
      <c r="H21" s="297"/>
      <c r="I21" s="297"/>
      <c r="J21" s="297"/>
      <c r="K21" s="297"/>
      <c r="L21" s="329"/>
      <c r="M21" s="318"/>
    </row>
    <row r="22" spans="1:13" ht="33.75" customHeight="1">
      <c r="A22" s="295"/>
      <c r="C22" s="284"/>
      <c r="D22" s="316" t="s">
        <v>168</v>
      </c>
      <c r="E22" s="319" t="s">
        <v>129</v>
      </c>
      <c r="F22" s="319" t="s">
        <v>129</v>
      </c>
      <c r="G22" s="319" t="s">
        <v>129</v>
      </c>
      <c r="H22" s="319"/>
      <c r="I22" s="319" t="s">
        <v>129</v>
      </c>
      <c r="J22" s="319" t="s">
        <v>129</v>
      </c>
      <c r="K22" s="299" t="s">
        <v>169</v>
      </c>
      <c r="L22" s="269" t="s">
        <v>170</v>
      </c>
      <c r="M22" s="318"/>
    </row>
    <row r="23" spans="1:13" ht="18.75" customHeight="1">
      <c r="A23" s="295"/>
      <c r="B23" s="187">
        <v>3</v>
      </c>
      <c r="C23" s="284"/>
      <c r="D23" s="296" t="s">
        <v>82</v>
      </c>
      <c r="E23" s="297" t="s">
        <v>171</v>
      </c>
      <c r="F23" s="297"/>
      <c r="G23" s="297"/>
      <c r="H23" s="297"/>
      <c r="I23" s="297"/>
      <c r="J23" s="297"/>
      <c r="K23" s="297"/>
      <c r="L23" s="329"/>
      <c r="M23" s="318"/>
    </row>
    <row r="24" spans="1:13" ht="27" customHeight="1">
      <c r="A24" s="295"/>
      <c r="C24" s="323"/>
      <c r="D24" s="296" t="s">
        <v>172</v>
      </c>
      <c r="E24" s="324">
        <f>IF('Перечень тарифов'!E21="","наименование отсутствует",""&amp;'Перечень тарифов'!E21&amp;"")</f>
        <v>0</v>
      </c>
      <c r="F24" s="325">
        <f>IF('Перечень тарифов'!J21="","наименование отсутствует",""&amp;'Перечень тарифов'!J21&amp;"")</f>
        <v>0</v>
      </c>
      <c r="G24" s="319"/>
      <c r="H24" s="327" t="s">
        <v>28</v>
      </c>
      <c r="I24" s="327" t="s">
        <v>30</v>
      </c>
      <c r="J24" s="330">
        <v>468109.83</v>
      </c>
      <c r="K24" s="319" t="s">
        <v>129</v>
      </c>
      <c r="L24" s="276" t="s">
        <v>173</v>
      </c>
      <c r="M24" s="318"/>
    </row>
    <row r="25" spans="1:13" ht="27" customHeight="1">
      <c r="A25" s="295"/>
      <c r="C25" s="323"/>
      <c r="D25" s="296"/>
      <c r="E25" s="324"/>
      <c r="F25" s="325"/>
      <c r="G25" s="328"/>
      <c r="H25" s="304" t="s">
        <v>165</v>
      </c>
      <c r="I25" s="331"/>
      <c r="J25" s="331"/>
      <c r="K25" s="306"/>
      <c r="L25" s="276"/>
      <c r="M25" s="318"/>
    </row>
    <row r="26" spans="1:13" ht="18.75" customHeight="1">
      <c r="A26" s="295"/>
      <c r="C26" s="284"/>
      <c r="D26" s="296" t="s">
        <v>174</v>
      </c>
      <c r="E26" s="324">
        <f>IF('Перечень тарифов'!E25="","наименование отсутствует",""&amp;'Перечень тарифов'!E25&amp;"")</f>
        <v>0</v>
      </c>
      <c r="F26" s="325">
        <f>IF('Перечень тарифов'!J25="","наименование отсутствует",""&amp;'Перечень тарифов'!J25&amp;"")</f>
        <v>0</v>
      </c>
      <c r="G26" s="319"/>
      <c r="H26" s="327" t="s">
        <v>28</v>
      </c>
      <c r="I26" s="327" t="s">
        <v>30</v>
      </c>
      <c r="J26" s="330">
        <v>1246.07</v>
      </c>
      <c r="K26" s="319" t="s">
        <v>129</v>
      </c>
      <c r="L26" s="276"/>
      <c r="M26" s="318"/>
    </row>
    <row r="27" spans="1:13" ht="18.75" customHeight="1">
      <c r="A27" s="295"/>
      <c r="C27" s="284"/>
      <c r="D27" s="296"/>
      <c r="E27" s="324"/>
      <c r="F27" s="325"/>
      <c r="G27" s="303"/>
      <c r="H27" s="304" t="s">
        <v>165</v>
      </c>
      <c r="I27" s="305"/>
      <c r="J27" s="305"/>
      <c r="K27" s="306"/>
      <c r="L27" s="276"/>
      <c r="M27" s="318"/>
    </row>
    <row r="28" spans="1:13" ht="18.75" customHeight="1">
      <c r="A28" s="295"/>
      <c r="C28" s="284"/>
      <c r="D28" s="296" t="s">
        <v>83</v>
      </c>
      <c r="E28" s="297" t="s">
        <v>175</v>
      </c>
      <c r="F28" s="297"/>
      <c r="G28" s="297"/>
      <c r="H28" s="297"/>
      <c r="I28" s="297"/>
      <c r="J28" s="297"/>
      <c r="K28" s="297"/>
      <c r="L28" s="329"/>
      <c r="M28" s="318"/>
    </row>
    <row r="29" spans="1:13" ht="31.5" customHeight="1">
      <c r="A29" s="295"/>
      <c r="C29" s="323"/>
      <c r="D29" s="296" t="s">
        <v>176</v>
      </c>
      <c r="E29" s="324">
        <f>IF('Перечень тарифов'!E21="","наименование отсутствует",""&amp;'Перечень тарифов'!E21&amp;"")</f>
        <v>0</v>
      </c>
      <c r="F29" s="325">
        <f>IF('Перечень тарифов'!J21="","наименование отсутствует",""&amp;'Перечень тарифов'!J21&amp;"")</f>
        <v>0</v>
      </c>
      <c r="G29" s="319"/>
      <c r="H29" s="326" t="s">
        <v>28</v>
      </c>
      <c r="I29" s="327" t="s">
        <v>30</v>
      </c>
      <c r="J29" s="330">
        <v>7347.7</v>
      </c>
      <c r="K29" s="319" t="s">
        <v>129</v>
      </c>
      <c r="L29" s="276" t="s">
        <v>177</v>
      </c>
      <c r="M29" s="318"/>
    </row>
    <row r="30" spans="1:13" ht="31.5" customHeight="1">
      <c r="A30" s="295"/>
      <c r="C30" s="323"/>
      <c r="D30" s="296"/>
      <c r="E30" s="324"/>
      <c r="F30" s="325"/>
      <c r="G30" s="328"/>
      <c r="H30" s="304" t="s">
        <v>165</v>
      </c>
      <c r="I30" s="331"/>
      <c r="J30" s="331"/>
      <c r="K30" s="306"/>
      <c r="L30" s="276"/>
      <c r="M30" s="318"/>
    </row>
    <row r="31" spans="1:13" ht="18.75" customHeight="1">
      <c r="A31" s="295"/>
      <c r="C31" s="284"/>
      <c r="D31" s="296" t="s">
        <v>178</v>
      </c>
      <c r="E31" s="324">
        <f>IF('Перечень тарифов'!E25="","наименование отсутствует",""&amp;'Перечень тарифов'!E25&amp;"")</f>
        <v>0</v>
      </c>
      <c r="F31" s="325">
        <f>IF('Перечень тарифов'!J25="","наименование отсутствует",""&amp;'Перечень тарифов'!J25&amp;"")</f>
        <v>0</v>
      </c>
      <c r="G31" s="319"/>
      <c r="H31" s="327" t="s">
        <v>28</v>
      </c>
      <c r="I31" s="327" t="s">
        <v>30</v>
      </c>
      <c r="J31" s="330">
        <v>858.44</v>
      </c>
      <c r="K31" s="319" t="s">
        <v>129</v>
      </c>
      <c r="L31" s="276"/>
      <c r="M31" s="318"/>
    </row>
    <row r="32" spans="1:13" ht="18.75" customHeight="1">
      <c r="A32" s="295"/>
      <c r="C32" s="284"/>
      <c r="D32" s="296"/>
      <c r="E32" s="324"/>
      <c r="F32" s="325"/>
      <c r="G32" s="303"/>
      <c r="H32" s="304" t="s">
        <v>165</v>
      </c>
      <c r="I32" s="305"/>
      <c r="J32" s="305"/>
      <c r="K32" s="306"/>
      <c r="L32" s="276"/>
      <c r="M32" s="318"/>
    </row>
    <row r="33" spans="1:13" ht="25.5" customHeight="1">
      <c r="A33" s="295"/>
      <c r="C33" s="284"/>
      <c r="D33" s="296" t="s">
        <v>84</v>
      </c>
      <c r="E33" s="297" t="s">
        <v>179</v>
      </c>
      <c r="F33" s="297"/>
      <c r="G33" s="297"/>
      <c r="H33" s="297"/>
      <c r="I33" s="297"/>
      <c r="J33" s="297"/>
      <c r="K33" s="297"/>
      <c r="L33" s="329"/>
      <c r="M33" s="318"/>
    </row>
    <row r="34" spans="1:15" ht="48.75" customHeight="1">
      <c r="A34" s="295"/>
      <c r="C34" s="323"/>
      <c r="D34" s="296" t="s">
        <v>180</v>
      </c>
      <c r="E34" s="324">
        <f>IF('Перечень тарифов'!E21="","наименование отсутствует",""&amp;'Перечень тарифов'!E21&amp;"")</f>
        <v>0</v>
      </c>
      <c r="F34" s="325">
        <f>IF('Перечень тарифов'!J21="","наименование отсутствует",""&amp;'Перечень тарифов'!J21&amp;"")</f>
        <v>0</v>
      </c>
      <c r="G34" s="319"/>
      <c r="H34" s="326" t="s">
        <v>28</v>
      </c>
      <c r="I34" s="327" t="s">
        <v>30</v>
      </c>
      <c r="J34" s="330">
        <v>0</v>
      </c>
      <c r="K34" s="319" t="s">
        <v>129</v>
      </c>
      <c r="L34" s="276" t="s">
        <v>181</v>
      </c>
      <c r="M34" s="318"/>
      <c r="O34" s="145" t="s">
        <v>182</v>
      </c>
    </row>
    <row r="35" spans="1:13" ht="48.75" customHeight="1">
      <c r="A35" s="295"/>
      <c r="C35" s="323"/>
      <c r="D35" s="296"/>
      <c r="E35" s="324"/>
      <c r="F35" s="325"/>
      <c r="G35" s="328"/>
      <c r="H35" s="304" t="s">
        <v>165</v>
      </c>
      <c r="I35" s="331"/>
      <c r="J35" s="331"/>
      <c r="K35" s="306"/>
      <c r="L35" s="276"/>
      <c r="M35" s="318"/>
    </row>
    <row r="36" spans="1:13" ht="18.75" customHeight="1">
      <c r="A36" s="295"/>
      <c r="C36" s="284"/>
      <c r="D36" s="296" t="s">
        <v>183</v>
      </c>
      <c r="E36" s="324">
        <f>IF('Перечень тарифов'!E25="","наименование отсутствует",""&amp;'Перечень тарифов'!E25&amp;"")</f>
        <v>0</v>
      </c>
      <c r="F36" s="325">
        <f>IF('Перечень тарифов'!J25="","наименование отсутствует",""&amp;'Перечень тарифов'!J25&amp;"")</f>
        <v>0</v>
      </c>
      <c r="G36" s="319"/>
      <c r="H36" s="327" t="s">
        <v>28</v>
      </c>
      <c r="I36" s="327" t="s">
        <v>30</v>
      </c>
      <c r="J36" s="330">
        <v>0</v>
      </c>
      <c r="K36" s="319" t="s">
        <v>129</v>
      </c>
      <c r="L36" s="276"/>
      <c r="M36" s="318"/>
    </row>
    <row r="37" spans="1:13" ht="18.75" customHeight="1">
      <c r="A37" s="295"/>
      <c r="C37" s="284"/>
      <c r="D37" s="296"/>
      <c r="E37" s="324"/>
      <c r="F37" s="325"/>
      <c r="G37" s="303"/>
      <c r="H37" s="304" t="s">
        <v>165</v>
      </c>
      <c r="I37" s="305"/>
      <c r="J37" s="305"/>
      <c r="K37" s="306"/>
      <c r="L37" s="276"/>
      <c r="M37" s="318"/>
    </row>
    <row r="38" spans="1:13" ht="25.5" customHeight="1">
      <c r="A38" s="295"/>
      <c r="B38" s="187">
        <v>3</v>
      </c>
      <c r="C38" s="284"/>
      <c r="D38" s="296" t="s">
        <v>85</v>
      </c>
      <c r="E38" s="297" t="s">
        <v>184</v>
      </c>
      <c r="F38" s="297"/>
      <c r="G38" s="297"/>
      <c r="H38" s="297"/>
      <c r="I38" s="297"/>
      <c r="J38" s="297"/>
      <c r="K38" s="297"/>
      <c r="L38" s="329"/>
      <c r="M38" s="318"/>
    </row>
    <row r="39" spans="1:13" ht="48.75" customHeight="1">
      <c r="A39" s="295"/>
      <c r="C39" s="323"/>
      <c r="D39" s="296" t="s">
        <v>185</v>
      </c>
      <c r="E39" s="324">
        <f>IF('Перечень тарифов'!E21="","наименование отсутствует",""&amp;'Перечень тарифов'!E21&amp;"")</f>
        <v>0</v>
      </c>
      <c r="F39" s="325">
        <f>IF('Перечень тарифов'!J21="","наименование отсутствует",""&amp;'Перечень тарифов'!J21&amp;"")</f>
        <v>0</v>
      </c>
      <c r="G39" s="319"/>
      <c r="H39" s="326" t="s">
        <v>28</v>
      </c>
      <c r="I39" s="327" t="s">
        <v>30</v>
      </c>
      <c r="J39" s="330">
        <v>0</v>
      </c>
      <c r="K39" s="319" t="s">
        <v>129</v>
      </c>
      <c r="L39" s="276" t="s">
        <v>186</v>
      </c>
      <c r="M39" s="318"/>
    </row>
    <row r="40" spans="1:13" ht="48.75" customHeight="1">
      <c r="A40" s="295"/>
      <c r="C40" s="323"/>
      <c r="D40" s="296"/>
      <c r="E40" s="324"/>
      <c r="F40" s="325"/>
      <c r="G40" s="328"/>
      <c r="H40" s="304" t="s">
        <v>165</v>
      </c>
      <c r="I40" s="331"/>
      <c r="J40" s="331"/>
      <c r="K40" s="306"/>
      <c r="L40" s="276"/>
      <c r="M40" s="318"/>
    </row>
    <row r="41" spans="1:13" ht="18.75" customHeight="1">
      <c r="A41" s="295"/>
      <c r="C41" s="284"/>
      <c r="D41" s="296" t="s">
        <v>187</v>
      </c>
      <c r="E41" s="324">
        <f>IF('Перечень тарифов'!E25="","наименование отсутствует",""&amp;'Перечень тарифов'!E25&amp;"")</f>
        <v>0</v>
      </c>
      <c r="F41" s="325">
        <f>IF('Перечень тарифов'!J25="","наименование отсутствует",""&amp;'Перечень тарифов'!J25&amp;"")</f>
        <v>0</v>
      </c>
      <c r="G41" s="319"/>
      <c r="H41" s="327" t="s">
        <v>28</v>
      </c>
      <c r="I41" s="327" t="s">
        <v>30</v>
      </c>
      <c r="J41" s="330">
        <v>0</v>
      </c>
      <c r="K41" s="319" t="s">
        <v>129</v>
      </c>
      <c r="L41" s="276"/>
      <c r="M41" s="318"/>
    </row>
    <row r="42" spans="1:13" ht="18.75" customHeight="1">
      <c r="A42" s="295"/>
      <c r="C42" s="284"/>
      <c r="D42" s="296"/>
      <c r="E42" s="324"/>
      <c r="F42" s="325"/>
      <c r="G42" s="303"/>
      <c r="H42" s="304" t="s">
        <v>165</v>
      </c>
      <c r="I42" s="305"/>
      <c r="J42" s="305"/>
      <c r="K42" s="306"/>
      <c r="L42" s="276"/>
      <c r="M42" s="318"/>
    </row>
    <row r="43" spans="1:15" s="1" customFormat="1" ht="3" customHeight="1">
      <c r="A43" s="295"/>
      <c r="D43" s="332"/>
      <c r="E43" s="332"/>
      <c r="F43" s="332"/>
      <c r="G43" s="332"/>
      <c r="H43" s="332"/>
      <c r="I43" s="332"/>
      <c r="J43" s="332"/>
      <c r="K43" s="332"/>
      <c r="L43" s="332"/>
      <c r="N43" s="333"/>
      <c r="O43" s="333"/>
    </row>
    <row r="44" spans="4:12" ht="24.75" customHeight="1">
      <c r="D44" s="334">
        <v>1</v>
      </c>
      <c r="E44" s="335" t="s">
        <v>188</v>
      </c>
      <c r="F44" s="335"/>
      <c r="G44" s="335"/>
      <c r="H44" s="335"/>
      <c r="I44" s="335"/>
      <c r="J44" s="335"/>
      <c r="K44" s="335"/>
      <c r="L44" s="335"/>
    </row>
  </sheetData>
  <sheetProtection password="FA9C" sheet="1" formatColumns="0" formatRows="0"/>
  <mergeCells count="63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20"/>
    <mergeCell ref="D19:D20"/>
    <mergeCell ref="E19:E20"/>
    <mergeCell ref="F19:F20"/>
    <mergeCell ref="E21:K21"/>
    <mergeCell ref="G22:H22"/>
    <mergeCell ref="E23:K23"/>
    <mergeCell ref="C24:C25"/>
    <mergeCell ref="D24:D25"/>
    <mergeCell ref="E24:E25"/>
    <mergeCell ref="F24:F25"/>
    <mergeCell ref="L24:L27"/>
    <mergeCell ref="D26:D27"/>
    <mergeCell ref="E26:E27"/>
    <mergeCell ref="F26:F27"/>
    <mergeCell ref="E28:K28"/>
    <mergeCell ref="C29:C30"/>
    <mergeCell ref="D29:D30"/>
    <mergeCell ref="E29:E30"/>
    <mergeCell ref="F29:F30"/>
    <mergeCell ref="L29:L32"/>
    <mergeCell ref="D31:D32"/>
    <mergeCell ref="E31:E32"/>
    <mergeCell ref="F31:F32"/>
    <mergeCell ref="E33:K33"/>
    <mergeCell ref="C34:C35"/>
    <mergeCell ref="D34:D35"/>
    <mergeCell ref="E34:E35"/>
    <mergeCell ref="F34:F35"/>
    <mergeCell ref="L34:L37"/>
    <mergeCell ref="D36:D37"/>
    <mergeCell ref="E36:E37"/>
    <mergeCell ref="F36:F37"/>
    <mergeCell ref="E38:K38"/>
    <mergeCell ref="C39:C40"/>
    <mergeCell ref="D39:D40"/>
    <mergeCell ref="E39:E40"/>
    <mergeCell ref="F39:F40"/>
    <mergeCell ref="L39:L42"/>
    <mergeCell ref="D41:D42"/>
    <mergeCell ref="E41:E42"/>
    <mergeCell ref="F41:F42"/>
    <mergeCell ref="E44:L44"/>
  </mergeCells>
  <dataValidations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19:I19 H24:I24 H26:I26 H29:I29 H31:I31 H34:I34 H36:I36 H39:I39 H41:I41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L16:L17 L24 L29 L34 L3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 J19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J24 J26 J29 J31 J34 J36 J39 J4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2">
      <formula1>900</formula1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J15" location="'Форма 3.12.1'!$J$15" display="ИнвестиционнаяпрограммаООО&quot;СМЭУ&quot;Заневка&quot;поразвитиюсистемВСиВОнатерриторииМО&quot;Заневскоегородскоепоселение&quot;ВсеволожскогорайонаЛОна2021-2025гг."/>
    <hyperlink ref="K15" location="'Форма 3.12.1'!$K$15" display="https://portal.eias.ru/Portal/DownloadPage.aspx?type=12&amp;guid=3bf959fb-243a-4cee-ad8e-1c04266765f8"/>
    <hyperlink ref="K22" location="'Форма 3.12.1'!$K$22" display="https://portal.eias.ru/Portal/DownloadPage.aspx?type=12&amp;guid=ec0f2f9c-e8ec-4848-80c1-1d6e4876485d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6.0039062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79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>
        <f>IF('Перечень тарифов'!R21="","наименование отсутствует",""&amp;'Перечень тарифов'!R21&amp;"")</f>
        <v>0</v>
      </c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>
        <f>IF('Перечень тарифов'!F21="","наименование отсутствует",""&amp;'Перечень тарифов'!F21&amp;"")</f>
        <v>0</v>
      </c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>
        <f>IF(Территории!H13="","",""&amp;Территории!H13&amp;"")</f>
        <v>0</v>
      </c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56.25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>
        <f>IF(Территории!R14="","",""&amp;Территории!R14&amp;"")</f>
        <v>0</v>
      </c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41" customFormat="1" ht="3" customHeight="1">
      <c r="A14" s="214"/>
      <c r="B14" s="214"/>
      <c r="C14" s="214"/>
      <c r="D14" s="214"/>
      <c r="F14" s="336"/>
      <c r="G14" s="337"/>
      <c r="H14" s="338"/>
      <c r="I14" s="339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241" customFormat="1" ht="15" customHeight="1">
      <c r="A15" s="214"/>
      <c r="B15" s="214"/>
      <c r="C15" s="214"/>
      <c r="D15" s="214"/>
      <c r="F15" s="277"/>
      <c r="G15" s="281" t="s">
        <v>136</v>
      </c>
      <c r="H15" s="281"/>
      <c r="I15" s="280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</sheetData>
  <sheetProtection password="FA9C"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P29"/>
  <sheetViews>
    <sheetView showGridLines="0" workbookViewId="0" topLeftCell="I4">
      <selection activeCell="AA38" sqref="AA38"/>
    </sheetView>
  </sheetViews>
  <sheetFormatPr defaultColWidth="9.140625" defaultRowHeight="11.25"/>
  <cols>
    <col min="1" max="6" width="10.57421875" style="143" hidden="1" customWidth="1"/>
    <col min="7" max="8" width="9.140625" style="282" hidden="1" customWidth="1"/>
    <col min="9" max="9" width="3.7109375" style="282" customWidth="1"/>
    <col min="10" max="11" width="3.7109375" style="256" customWidth="1"/>
    <col min="12" max="12" width="12.7109375" style="143" customWidth="1"/>
    <col min="13" max="13" width="47.421875" style="143" customWidth="1"/>
    <col min="14" max="14" width="1.7109375" style="143" hidden="1" customWidth="1"/>
    <col min="15" max="15" width="20.7109375" style="143" customWidth="1"/>
    <col min="16" max="17" width="23.7109375" style="143" hidden="1" customWidth="1"/>
    <col min="18" max="18" width="11.7109375" style="143" customWidth="1"/>
    <col min="19" max="19" width="3.7109375" style="143" customWidth="1"/>
    <col min="20" max="20" width="11.7109375" style="143" customWidth="1"/>
    <col min="21" max="21" width="8.57421875" style="143" customWidth="1"/>
    <col min="22" max="22" width="20.7109375" style="143" customWidth="1"/>
    <col min="23" max="24" width="23.7109375" style="143" hidden="1" customWidth="1"/>
    <col min="25" max="25" width="11.7109375" style="143" customWidth="1"/>
    <col min="26" max="26" width="3.7109375" style="143" customWidth="1"/>
    <col min="27" max="27" width="11.7109375" style="143" customWidth="1"/>
    <col min="28" max="28" width="8.57421875" style="143" hidden="1" customWidth="1"/>
    <col min="29" max="29" width="4.7109375" style="143" customWidth="1"/>
    <col min="30" max="30" width="115.7109375" style="143" customWidth="1"/>
    <col min="31" max="32" width="10.57421875" style="148" customWidth="1"/>
    <col min="33" max="33" width="11.140625" style="148" customWidth="1"/>
    <col min="34" max="41" width="10.57421875" style="148" customWidth="1"/>
    <col min="42" max="16384" width="10.57421875" style="143" customWidth="1"/>
  </cols>
  <sheetData>
    <row r="1" ht="14.25" hidden="1"/>
    <row r="2" ht="14.25" hidden="1"/>
    <row r="3" ht="14.25" hidden="1"/>
    <row r="4" spans="10:28" ht="3" customHeight="1">
      <c r="J4" s="284"/>
      <c r="K4" s="284"/>
      <c r="L4" s="285"/>
      <c r="M4" s="285"/>
      <c r="N4" s="285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0:29" ht="24.75" customHeight="1">
      <c r="J5" s="284"/>
      <c r="K5" s="284"/>
      <c r="L5" s="257" t="s">
        <v>189</v>
      </c>
      <c r="M5" s="257"/>
      <c r="N5" s="257"/>
      <c r="O5" s="257"/>
      <c r="P5" s="257"/>
      <c r="Q5" s="257"/>
      <c r="R5" s="257"/>
      <c r="S5" s="257"/>
      <c r="T5" s="257"/>
      <c r="U5" s="257"/>
      <c r="V5" s="340"/>
      <c r="W5" s="340"/>
      <c r="X5" s="340"/>
      <c r="Y5" s="340"/>
      <c r="Z5" s="340"/>
      <c r="AA5" s="340"/>
      <c r="AB5" s="340"/>
      <c r="AC5" s="162"/>
    </row>
    <row r="6" spans="7:41" s="241" customFormat="1" ht="3" customHeight="1">
      <c r="G6" s="341"/>
      <c r="H6" s="341"/>
      <c r="L6" s="277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280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</row>
    <row r="7" spans="12:30" s="214" customFormat="1" ht="5.25" hidden="1">
      <c r="L7" s="343"/>
      <c r="M7" s="109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7:41" s="241" customFormat="1" ht="18.75">
      <c r="G8" s="341"/>
      <c r="H8" s="341"/>
      <c r="L8" s="277"/>
      <c r="M8" s="311" t="e">
        <f>#N/A</f>
        <v>#N/A</v>
      </c>
      <c r="N8" s="346"/>
      <c r="O8" s="312" t="e">
        <f>#N/A</f>
        <v>#N/A</v>
      </c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47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spans="7:41" s="241" customFormat="1" ht="18.75">
      <c r="G9" s="341"/>
      <c r="H9" s="341"/>
      <c r="L9" s="277"/>
      <c r="M9" s="311" t="e">
        <f>#N/A</f>
        <v>#N/A</v>
      </c>
      <c r="N9" s="346"/>
      <c r="O9" s="312" t="e">
        <f>#N/A</f>
        <v>#N/A</v>
      </c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47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</row>
    <row r="10" spans="12:30" s="214" customFormat="1" ht="5.25" hidden="1">
      <c r="L10" s="343"/>
      <c r="M10" s="109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5"/>
    </row>
    <row r="11" spans="7:41" s="259" customFormat="1" ht="3" customHeight="1" hidden="1">
      <c r="G11" s="348"/>
      <c r="H11" s="348"/>
      <c r="L11" s="220"/>
      <c r="M11" s="220"/>
      <c r="N11" s="220"/>
      <c r="O11" s="314"/>
      <c r="P11" s="314"/>
      <c r="Q11" s="314"/>
      <c r="R11" s="314"/>
      <c r="S11" s="314"/>
      <c r="T11" s="314"/>
      <c r="U11" s="349" t="s">
        <v>190</v>
      </c>
      <c r="V11" s="314"/>
      <c r="W11" s="314"/>
      <c r="X11" s="314"/>
      <c r="Y11" s="314"/>
      <c r="Z11" s="314"/>
      <c r="AA11" s="314"/>
      <c r="AB11" s="349" t="s">
        <v>190</v>
      </c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</row>
    <row r="12" spans="7:41" s="259" customFormat="1" ht="14.25" customHeight="1">
      <c r="G12" s="348"/>
      <c r="H12" s="348"/>
      <c r="L12" s="220"/>
      <c r="M12" s="220"/>
      <c r="N12" s="220"/>
      <c r="O12" s="157"/>
      <c r="P12" s="157"/>
      <c r="Q12" s="157"/>
      <c r="R12" s="157"/>
      <c r="S12" s="157"/>
      <c r="T12" s="157"/>
      <c r="U12" s="157"/>
      <c r="V12" s="157" t="s">
        <v>191</v>
      </c>
      <c r="W12" s="157"/>
      <c r="X12" s="157"/>
      <c r="Y12" s="157"/>
      <c r="Z12" s="157"/>
      <c r="AA12" s="157"/>
      <c r="AB12" s="157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</row>
    <row r="13" spans="10:30" ht="15" customHeight="1">
      <c r="J13" s="284"/>
      <c r="K13" s="284"/>
      <c r="L13" s="170" t="s">
        <v>119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 t="s">
        <v>120</v>
      </c>
    </row>
    <row r="14" spans="10:30" ht="15" customHeight="1">
      <c r="J14" s="284"/>
      <c r="K14" s="284"/>
      <c r="L14" s="170" t="s">
        <v>77</v>
      </c>
      <c r="M14" s="170" t="s">
        <v>192</v>
      </c>
      <c r="N14" s="170"/>
      <c r="O14" s="350" t="s">
        <v>193</v>
      </c>
      <c r="P14" s="350"/>
      <c r="Q14" s="350"/>
      <c r="R14" s="350"/>
      <c r="S14" s="350"/>
      <c r="T14" s="350"/>
      <c r="U14" s="170" t="s">
        <v>194</v>
      </c>
      <c r="V14" s="350" t="s">
        <v>193</v>
      </c>
      <c r="W14" s="350"/>
      <c r="X14" s="350"/>
      <c r="Y14" s="350"/>
      <c r="Z14" s="350"/>
      <c r="AA14" s="350"/>
      <c r="AB14" s="170" t="s">
        <v>194</v>
      </c>
      <c r="AC14" s="351" t="s">
        <v>165</v>
      </c>
      <c r="AD14" s="170"/>
    </row>
    <row r="15" spans="10:30" ht="14.25" customHeight="1">
      <c r="J15" s="284"/>
      <c r="K15" s="284"/>
      <c r="L15" s="170"/>
      <c r="M15" s="170"/>
      <c r="N15" s="170"/>
      <c r="O15" s="170" t="s">
        <v>195</v>
      </c>
      <c r="P15" s="352" t="s">
        <v>196</v>
      </c>
      <c r="Q15" s="352"/>
      <c r="R15" s="227" t="s">
        <v>197</v>
      </c>
      <c r="S15" s="227"/>
      <c r="T15" s="227"/>
      <c r="U15" s="170"/>
      <c r="V15" s="170" t="s">
        <v>195</v>
      </c>
      <c r="W15" s="352" t="s">
        <v>196</v>
      </c>
      <c r="X15" s="352"/>
      <c r="Y15" s="227" t="s">
        <v>197</v>
      </c>
      <c r="Z15" s="227"/>
      <c r="AA15" s="227"/>
      <c r="AB15" s="170"/>
      <c r="AC15" s="351"/>
      <c r="AD15" s="170"/>
    </row>
    <row r="16" spans="10:30" ht="33.75" customHeight="1">
      <c r="J16" s="284"/>
      <c r="K16" s="284"/>
      <c r="L16" s="170"/>
      <c r="M16" s="170"/>
      <c r="N16" s="170"/>
      <c r="O16" s="352" t="s">
        <v>198</v>
      </c>
      <c r="P16" s="353" t="s">
        <v>199</v>
      </c>
      <c r="Q16" s="353" t="s">
        <v>200</v>
      </c>
      <c r="R16" s="354" t="s">
        <v>201</v>
      </c>
      <c r="S16" s="354" t="s">
        <v>202</v>
      </c>
      <c r="T16" s="354"/>
      <c r="U16" s="170"/>
      <c r="V16" s="352" t="s">
        <v>198</v>
      </c>
      <c r="W16" s="353" t="s">
        <v>199</v>
      </c>
      <c r="X16" s="353" t="s">
        <v>200</v>
      </c>
      <c r="Y16" s="354" t="s">
        <v>201</v>
      </c>
      <c r="Z16" s="354" t="s">
        <v>202</v>
      </c>
      <c r="AA16" s="354"/>
      <c r="AB16" s="170"/>
      <c r="AC16" s="351"/>
      <c r="AD16" s="170"/>
    </row>
    <row r="17" spans="10:30" ht="12" customHeight="1">
      <c r="J17" s="284"/>
      <c r="K17" s="355">
        <v>1</v>
      </c>
      <c r="L17" s="315" t="s">
        <v>79</v>
      </c>
      <c r="M17" s="315" t="s">
        <v>80</v>
      </c>
      <c r="N17" s="356">
        <f ca="1">OFFSET(N17,0,-1)</f>
        <v>0</v>
      </c>
      <c r="O17" s="357">
        <f ca="1">OFFSET(O17,0,-1)+1</f>
        <v>3</v>
      </c>
      <c r="P17" s="357">
        <f ca="1">OFFSET(P17,0,-1)+1</f>
        <v>4</v>
      </c>
      <c r="Q17" s="357">
        <f ca="1">OFFSET(Q17,0,-1)+1</f>
        <v>5</v>
      </c>
      <c r="R17" s="357">
        <f ca="1">OFFSET(R17,0,-1)+1</f>
        <v>6</v>
      </c>
      <c r="S17" s="357">
        <f ca="1">OFFSET(S17,0,-1)+1</f>
        <v>7</v>
      </c>
      <c r="T17" s="357"/>
      <c r="U17" s="357">
        <f ca="1">OFFSET(U17,0,-2)+1</f>
        <v>8</v>
      </c>
      <c r="V17" s="357">
        <f ca="1">OFFSET(V17,0,-1)+1</f>
        <v>9</v>
      </c>
      <c r="W17" s="357">
        <f ca="1">OFFSET(W17,0,-1)+1</f>
        <v>10</v>
      </c>
      <c r="X17" s="357">
        <f ca="1">OFFSET(X17,0,-1)+1</f>
        <v>11</v>
      </c>
      <c r="Y17" s="357">
        <f ca="1">OFFSET(Y17,0,-1)+1</f>
        <v>12</v>
      </c>
      <c r="Z17" s="357">
        <f ca="1">OFFSET(Z17,0,-1)+1</f>
        <v>13</v>
      </c>
      <c r="AA17" s="357"/>
      <c r="AB17" s="357">
        <f ca="1">OFFSET(AB17,0,-2)+1</f>
        <v>14</v>
      </c>
      <c r="AC17" s="356">
        <f ca="1">OFFSET(AC17,0,-1)</f>
        <v>14</v>
      </c>
      <c r="AD17" s="357">
        <f ca="1">OFFSET(AD17,0,-1)+1</f>
        <v>15</v>
      </c>
    </row>
    <row r="18" spans="1:30" ht="22.5" hidden="1">
      <c r="A18" s="358">
        <v>1</v>
      </c>
      <c r="B18" s="359"/>
      <c r="C18" s="359"/>
      <c r="D18" s="359"/>
      <c r="E18" s="345"/>
      <c r="F18" s="358"/>
      <c r="G18" s="358"/>
      <c r="H18" s="358"/>
      <c r="I18" s="280"/>
      <c r="J18" s="360"/>
      <c r="K18" s="360"/>
      <c r="L18" s="361" t="e">
        <f>mergeValue()</f>
        <v>#VALUE!</v>
      </c>
      <c r="M18" s="362" t="s">
        <v>102</v>
      </c>
      <c r="N18" s="363"/>
      <c r="O18" s="364">
        <f>IF('Перечень тарифов'!J21="","",""&amp;'Перечень тарифов'!J21&amp;"")</f>
        <v>0</v>
      </c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5" t="s">
        <v>203</v>
      </c>
    </row>
    <row r="19" spans="1:30" ht="14.25" hidden="1">
      <c r="A19" s="358"/>
      <c r="B19" s="358">
        <v>1</v>
      </c>
      <c r="C19" s="359"/>
      <c r="D19" s="359"/>
      <c r="E19" s="358"/>
      <c r="F19" s="358"/>
      <c r="G19" s="358"/>
      <c r="H19" s="358"/>
      <c r="I19" s="166"/>
      <c r="J19" s="366"/>
      <c r="K19" s="143"/>
      <c r="L19" s="367" t="e">
        <f>mergeValue()&amp;"."&amp;mergeValue()</f>
        <v>#VALUE!</v>
      </c>
      <c r="M19" s="368"/>
      <c r="N19" s="369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69"/>
    </row>
    <row r="20" spans="1:34" ht="14.25" hidden="1">
      <c r="A20" s="358"/>
      <c r="B20" s="358"/>
      <c r="C20" s="358">
        <v>1</v>
      </c>
      <c r="D20" s="359"/>
      <c r="E20" s="358"/>
      <c r="F20" s="358"/>
      <c r="G20" s="358"/>
      <c r="H20" s="358"/>
      <c r="I20" s="370"/>
      <c r="J20" s="366"/>
      <c r="K20" s="158"/>
      <c r="L20" s="367" t="e">
        <f>mergeValue()&amp;"."&amp;mergeValue()&amp;"."&amp;mergeValue()</f>
        <v>#VALUE!</v>
      </c>
      <c r="M20" s="371"/>
      <c r="N20" s="369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69"/>
      <c r="AH20" s="145"/>
    </row>
    <row r="21" spans="1:34" ht="33.75">
      <c r="A21" s="358"/>
      <c r="B21" s="358"/>
      <c r="C21" s="358"/>
      <c r="D21" s="358">
        <v>1</v>
      </c>
      <c r="E21" s="358"/>
      <c r="F21" s="358"/>
      <c r="G21" s="358"/>
      <c r="H21" s="358"/>
      <c r="I21" s="157"/>
      <c r="J21" s="366"/>
      <c r="K21" s="158"/>
      <c r="L21" s="367" t="e">
        <f>mergeValue()&amp;"."&amp;mergeValue()&amp;"."&amp;mergeValue()&amp;"."&amp;mergeValue()</f>
        <v>#VALUE!</v>
      </c>
      <c r="M21" s="372" t="s">
        <v>204</v>
      </c>
      <c r="N21" s="369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72" t="s">
        <v>205</v>
      </c>
      <c r="AH21" s="145"/>
    </row>
    <row r="22" spans="1:34" ht="33.75" customHeight="1">
      <c r="A22" s="358"/>
      <c r="B22" s="358"/>
      <c r="C22" s="358"/>
      <c r="D22" s="358"/>
      <c r="E22" s="358">
        <v>1</v>
      </c>
      <c r="F22" s="358"/>
      <c r="G22" s="358"/>
      <c r="H22" s="358"/>
      <c r="I22" s="157"/>
      <c r="J22" s="157"/>
      <c r="K22" s="158"/>
      <c r="L22" s="367" t="e">
        <f>mergeValue()&amp;"."&amp;mergeValue()&amp;"."&amp;mergeValue()&amp;"."&amp;mergeValue()&amp;"."&amp;mergeValue()</f>
        <v>#VALUE!</v>
      </c>
      <c r="M22" s="373" t="s">
        <v>206</v>
      </c>
      <c r="N22" s="269"/>
      <c r="O22" s="374" t="s">
        <v>207</v>
      </c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272" t="s">
        <v>208</v>
      </c>
      <c r="AF22" s="145" t="e">
        <f>strCheckUnique()</f>
        <v>#VALUE!</v>
      </c>
      <c r="AH22" s="145"/>
    </row>
    <row r="23" spans="1:36" ht="66" customHeight="1">
      <c r="A23" s="358"/>
      <c r="B23" s="358"/>
      <c r="C23" s="358"/>
      <c r="D23" s="358"/>
      <c r="E23" s="358"/>
      <c r="F23" s="359">
        <v>1</v>
      </c>
      <c r="G23" s="359"/>
      <c r="H23" s="359"/>
      <c r="I23" s="157"/>
      <c r="J23" s="157"/>
      <c r="K23" s="370"/>
      <c r="L23" s="367" t="e">
        <f>mergeValue()&amp;"."&amp;mergeValue()&amp;"."&amp;mergeValue()&amp;"."&amp;mergeValue()&amp;"."&amp;mergeValue()&amp;"."&amp;mergeValue()</f>
        <v>#VALUE!</v>
      </c>
      <c r="M23" s="375"/>
      <c r="N23" s="236"/>
      <c r="O23" s="376">
        <v>61.08</v>
      </c>
      <c r="P23" s="377"/>
      <c r="Q23" s="377"/>
      <c r="R23" s="378" t="s">
        <v>28</v>
      </c>
      <c r="S23" s="379" t="s">
        <v>73</v>
      </c>
      <c r="T23" s="378" t="s">
        <v>209</v>
      </c>
      <c r="U23" s="379" t="s">
        <v>73</v>
      </c>
      <c r="V23" s="376">
        <v>66.34</v>
      </c>
      <c r="W23" s="377"/>
      <c r="X23" s="377"/>
      <c r="Y23" s="378" t="s">
        <v>210</v>
      </c>
      <c r="Z23" s="379" t="s">
        <v>73</v>
      </c>
      <c r="AA23" s="378" t="s">
        <v>30</v>
      </c>
      <c r="AB23" s="379" t="s">
        <v>26</v>
      </c>
      <c r="AC23" s="380"/>
      <c r="AD23" s="381" t="s">
        <v>211</v>
      </c>
      <c r="AE23" s="382" t="e">
        <f>strCheckDate()</f>
        <v>#VALUE!</v>
      </c>
      <c r="AG23" s="145">
        <f>IF(M23="","",M23)</f>
        <v>0</v>
      </c>
      <c r="AH23" s="145"/>
      <c r="AI23" s="145"/>
      <c r="AJ23" s="145"/>
    </row>
    <row r="24" spans="1:34" ht="14.25" customHeight="1" hidden="1">
      <c r="A24" s="358"/>
      <c r="B24" s="358"/>
      <c r="C24" s="358"/>
      <c r="D24" s="358"/>
      <c r="E24" s="358"/>
      <c r="F24" s="359"/>
      <c r="G24" s="359"/>
      <c r="H24" s="359"/>
      <c r="I24" s="157"/>
      <c r="J24" s="157"/>
      <c r="K24" s="370"/>
      <c r="L24" s="383"/>
      <c r="M24" s="384"/>
      <c r="N24" s="236"/>
      <c r="O24" s="385"/>
      <c r="P24" s="386"/>
      <c r="Q24" s="387">
        <f>R23&amp;"-"&amp;T23</f>
        <v>0</v>
      </c>
      <c r="R24" s="378"/>
      <c r="S24" s="379"/>
      <c r="T24" s="378"/>
      <c r="U24" s="379"/>
      <c r="V24" s="385"/>
      <c r="W24" s="386"/>
      <c r="X24" s="387">
        <f>Y23&amp;"-"&amp;AA23</f>
        <v>0</v>
      </c>
      <c r="Y24" s="378"/>
      <c r="Z24" s="379"/>
      <c r="AA24" s="378"/>
      <c r="AB24" s="379"/>
      <c r="AC24" s="380"/>
      <c r="AD24" s="381"/>
      <c r="AH24" s="145"/>
    </row>
    <row r="25" spans="1:42" s="2" customFormat="1" ht="15" customHeight="1">
      <c r="A25" s="358"/>
      <c r="B25" s="358"/>
      <c r="C25" s="358"/>
      <c r="D25" s="358"/>
      <c r="E25" s="358"/>
      <c r="F25" s="359"/>
      <c r="G25" s="359"/>
      <c r="H25" s="359"/>
      <c r="I25" s="157"/>
      <c r="J25" s="157"/>
      <c r="K25" s="360"/>
      <c r="L25" s="388"/>
      <c r="M25" s="389" t="s">
        <v>212</v>
      </c>
      <c r="N25" s="390"/>
      <c r="O25" s="391"/>
      <c r="P25" s="391"/>
      <c r="Q25" s="391"/>
      <c r="R25" s="390"/>
      <c r="S25" s="181"/>
      <c r="T25" s="181"/>
      <c r="U25" s="181"/>
      <c r="V25" s="391"/>
      <c r="W25" s="391"/>
      <c r="X25" s="391"/>
      <c r="Y25" s="390"/>
      <c r="Z25" s="181"/>
      <c r="AA25" s="181"/>
      <c r="AB25" s="181"/>
      <c r="AC25" s="392"/>
      <c r="AD25" s="381"/>
      <c r="AE25" s="393"/>
      <c r="AF25" s="393"/>
      <c r="AG25" s="393"/>
      <c r="AH25" s="145"/>
      <c r="AI25" s="393"/>
      <c r="AJ25" s="148"/>
      <c r="AK25" s="148"/>
      <c r="AL25" s="148"/>
      <c r="AM25" s="148"/>
      <c r="AN25" s="148"/>
      <c r="AO25" s="148"/>
      <c r="AP25" s="143"/>
    </row>
    <row r="26" spans="1:41" s="2" customFormat="1" ht="15" customHeight="1">
      <c r="A26" s="358"/>
      <c r="B26" s="358"/>
      <c r="C26" s="358"/>
      <c r="D26" s="358"/>
      <c r="E26" s="359"/>
      <c r="F26" s="358"/>
      <c r="G26" s="358"/>
      <c r="H26" s="358"/>
      <c r="I26" s="157"/>
      <c r="J26" s="394"/>
      <c r="K26" s="360"/>
      <c r="L26" s="388"/>
      <c r="M26" s="395" t="s">
        <v>213</v>
      </c>
      <c r="N26" s="390"/>
      <c r="O26" s="391"/>
      <c r="P26" s="391"/>
      <c r="Q26" s="391"/>
      <c r="R26" s="390"/>
      <c r="S26" s="181"/>
      <c r="T26" s="181"/>
      <c r="U26" s="390"/>
      <c r="V26" s="391"/>
      <c r="W26" s="391"/>
      <c r="X26" s="391"/>
      <c r="Y26" s="390"/>
      <c r="Z26" s="181"/>
      <c r="AA26" s="181"/>
      <c r="AB26" s="390"/>
      <c r="AC26" s="181"/>
      <c r="AD26" s="392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</row>
    <row r="27" spans="1:41" s="2" customFormat="1" ht="15" customHeight="1">
      <c r="A27" s="358"/>
      <c r="B27" s="358"/>
      <c r="C27" s="358"/>
      <c r="D27" s="359"/>
      <c r="E27" s="198"/>
      <c r="F27" s="358"/>
      <c r="G27" s="358"/>
      <c r="H27" s="358"/>
      <c r="I27" s="360"/>
      <c r="J27" s="394"/>
      <c r="K27" s="360"/>
      <c r="L27" s="388"/>
      <c r="M27" s="396" t="s">
        <v>214</v>
      </c>
      <c r="N27" s="390"/>
      <c r="O27" s="391"/>
      <c r="P27" s="391"/>
      <c r="Q27" s="391"/>
      <c r="R27" s="390"/>
      <c r="S27" s="181"/>
      <c r="T27" s="181"/>
      <c r="U27" s="390"/>
      <c r="V27" s="391"/>
      <c r="W27" s="391"/>
      <c r="X27" s="391"/>
      <c r="Y27" s="390"/>
      <c r="Z27" s="181"/>
      <c r="AA27" s="181"/>
      <c r="AB27" s="390"/>
      <c r="AC27" s="181"/>
      <c r="AD27" s="392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</row>
    <row r="28" ht="3" customHeight="1"/>
    <row r="29" spans="12:29" ht="48.75" customHeight="1">
      <c r="L29" s="397">
        <v>1</v>
      </c>
      <c r="M29" s="335" t="s">
        <v>215</v>
      </c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</row>
  </sheetData>
  <sheetProtection password="FA9C" sheet="1" formatColumns="0" formatRows="0"/>
  <mergeCells count="49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N23:N24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M29:AC29"/>
  </mergeCells>
  <dataValidations count="8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AD6 AD8:AD9 O21:AC21">
      <formula1>900</formula1>
    </dataValidation>
    <dataValidation allowBlank="1" promptTitle="checkPeriodRange" sqref="Q24 X24">
      <formula1>0</formula1>
      <formula2>0</formula2>
    </dataValidation>
    <dataValidation type="list" allowBlank="1" showInputMessage="1" showErrorMessage="1" errorTitle="Ошибка" error="Выберите значение из списка" sqref="O22 V22">
      <formula1>0</formula1>
      <formula2>0</formula2>
    </dataValidation>
    <dataValidation allowBlank="1" sqref="S25:S27 Z25:Z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">
      <formula1>-999999999999999000000000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5.710937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80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>
        <f>IF('Перечень тарифов'!R25="","наименование отсутствует",""&amp;'Перечень тарифов'!R25&amp;"")</f>
        <v>0</v>
      </c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>
        <f>IF('Перечень тарифов'!F25="","наименование отсутствует",""&amp;'Перечень тарифов'!F25&amp;"")</f>
        <v>0</v>
      </c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>
        <f>IF(Территории!H13="","",""&amp;Территории!H13&amp;"")</f>
        <v>0</v>
      </c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56.25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>
        <f>IF(Территории!R14="","",""&amp;Территории!R14&amp;"")</f>
        <v>0</v>
      </c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41" customFormat="1" ht="3" customHeight="1">
      <c r="A14" s="214"/>
      <c r="B14" s="214"/>
      <c r="C14" s="214"/>
      <c r="D14" s="214"/>
      <c r="F14" s="336"/>
      <c r="G14" s="337"/>
      <c r="H14" s="338"/>
      <c r="I14" s="339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241" customFormat="1" ht="15" customHeight="1">
      <c r="A15" s="214"/>
      <c r="B15" s="214"/>
      <c r="C15" s="214"/>
      <c r="D15" s="214"/>
      <c r="F15" s="277"/>
      <c r="G15" s="281" t="s">
        <v>136</v>
      </c>
      <c r="H15" s="281"/>
      <c r="I15" s="280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</sheetData>
  <sheetProtection password="FA9C"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workbookViewId="0" topLeftCell="I4">
      <selection activeCell="O22" sqref="O22"/>
    </sheetView>
  </sheetViews>
  <sheetFormatPr defaultColWidth="9.140625" defaultRowHeight="11.25"/>
  <cols>
    <col min="1" max="6" width="10.57421875" style="143" hidden="1" customWidth="1"/>
    <col min="7" max="8" width="9.140625" style="282" hidden="1" customWidth="1"/>
    <col min="9" max="9" width="3.7109375" style="282" customWidth="1"/>
    <col min="10" max="11" width="3.7109375" style="256" customWidth="1"/>
    <col min="12" max="12" width="12.7109375" style="143" customWidth="1"/>
    <col min="13" max="13" width="47.421875" style="143" customWidth="1"/>
    <col min="14" max="14" width="1.7109375" style="143" hidden="1" customWidth="1"/>
    <col min="15" max="15" width="20.7109375" style="143" customWidth="1"/>
    <col min="16" max="17" width="23.7109375" style="143" hidden="1" customWidth="1"/>
    <col min="18" max="18" width="11.7109375" style="143" customWidth="1"/>
    <col min="19" max="19" width="3.7109375" style="143" customWidth="1"/>
    <col min="20" max="20" width="11.7109375" style="143" customWidth="1"/>
    <col min="21" max="21" width="8.57421875" style="143" customWidth="1"/>
    <col min="22" max="22" width="20.7109375" style="143" customWidth="1"/>
    <col min="23" max="24" width="23.7109375" style="143" hidden="1" customWidth="1"/>
    <col min="25" max="25" width="11.7109375" style="143" customWidth="1"/>
    <col min="26" max="26" width="3.7109375" style="143" customWidth="1"/>
    <col min="27" max="27" width="11.7109375" style="143" customWidth="1"/>
    <col min="28" max="28" width="8.57421875" style="143" hidden="1" customWidth="1"/>
    <col min="29" max="29" width="4.7109375" style="143" customWidth="1"/>
    <col min="30" max="30" width="115.7109375" style="143" customWidth="1"/>
    <col min="31" max="32" width="10.57421875" style="148" customWidth="1"/>
    <col min="33" max="33" width="11.140625" style="148" customWidth="1"/>
    <col min="34" max="41" width="10.57421875" style="148" customWidth="1"/>
    <col min="42" max="16384" width="10.57421875" style="143" customWidth="1"/>
  </cols>
  <sheetData>
    <row r="1" spans="17:25" ht="14.25" hidden="1">
      <c r="Q1" s="398"/>
      <c r="R1" s="398"/>
      <c r="X1" s="398"/>
      <c r="Y1" s="398"/>
    </row>
    <row r="2" spans="21:28" ht="14.25" hidden="1">
      <c r="U2" s="398"/>
      <c r="AB2" s="398"/>
    </row>
    <row r="3" ht="14.25" hidden="1"/>
    <row r="4" spans="10:28" ht="3" customHeight="1">
      <c r="J4" s="284"/>
      <c r="K4" s="284"/>
      <c r="L4" s="285"/>
      <c r="M4" s="285"/>
      <c r="N4" s="285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0:28" ht="24.75" customHeight="1">
      <c r="J5" s="284"/>
      <c r="K5" s="284"/>
      <c r="L5" s="257" t="s">
        <v>189</v>
      </c>
      <c r="M5" s="257"/>
      <c r="N5" s="257"/>
      <c r="O5" s="257"/>
      <c r="P5" s="257"/>
      <c r="Q5" s="257"/>
      <c r="R5" s="257"/>
      <c r="S5" s="257"/>
      <c r="T5" s="257"/>
      <c r="U5" s="257"/>
      <c r="V5" s="340"/>
      <c r="W5" s="340"/>
      <c r="X5" s="340"/>
      <c r="Y5" s="340"/>
      <c r="Z5" s="340"/>
      <c r="AA5" s="340"/>
      <c r="AB5" s="340"/>
    </row>
    <row r="6" spans="10:28" ht="3" customHeight="1">
      <c r="J6" s="284"/>
      <c r="K6" s="284"/>
      <c r="L6" s="285"/>
      <c r="M6" s="285"/>
      <c r="N6" s="285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</row>
    <row r="7" spans="12:30" s="214" customFormat="1" ht="5.25" hidden="1">
      <c r="L7" s="343"/>
      <c r="M7" s="109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7:41" s="241" customFormat="1" ht="18.75">
      <c r="G8" s="341"/>
      <c r="H8" s="341"/>
      <c r="L8" s="277"/>
      <c r="M8" s="311" t="e">
        <f>#N/A</f>
        <v>#N/A</v>
      </c>
      <c r="N8" s="346"/>
      <c r="O8" s="312" t="e">
        <f>#N/A</f>
        <v>#N/A</v>
      </c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47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spans="7:41" s="241" customFormat="1" ht="18.75">
      <c r="G9" s="341"/>
      <c r="H9" s="341"/>
      <c r="L9" s="277"/>
      <c r="M9" s="311" t="e">
        <f>#N/A</f>
        <v>#N/A</v>
      </c>
      <c r="N9" s="346"/>
      <c r="O9" s="312" t="e">
        <f>#N/A</f>
        <v>#N/A</v>
      </c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47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</row>
    <row r="10" spans="12:30" s="214" customFormat="1" ht="5.25" hidden="1">
      <c r="L10" s="343"/>
      <c r="M10" s="109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5"/>
    </row>
    <row r="11" spans="7:41" s="259" customFormat="1" ht="15.75" customHeight="1" hidden="1">
      <c r="G11" s="348"/>
      <c r="H11" s="348"/>
      <c r="L11" s="220"/>
      <c r="M11" s="220"/>
      <c r="N11" s="220"/>
      <c r="O11" s="314"/>
      <c r="P11" s="314"/>
      <c r="Q11" s="314"/>
      <c r="R11" s="314"/>
      <c r="S11" s="314"/>
      <c r="T11" s="314"/>
      <c r="U11" s="349" t="s">
        <v>190</v>
      </c>
      <c r="V11" s="314"/>
      <c r="W11" s="314"/>
      <c r="X11" s="314"/>
      <c r="Y11" s="314"/>
      <c r="Z11" s="314"/>
      <c r="AA11" s="314"/>
      <c r="AB11" s="349" t="s">
        <v>190</v>
      </c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</row>
    <row r="12" spans="7:41" s="259" customFormat="1" ht="14.25" customHeight="1">
      <c r="G12" s="348"/>
      <c r="H12" s="348"/>
      <c r="L12" s="220"/>
      <c r="M12" s="220"/>
      <c r="N12" s="220"/>
      <c r="O12" s="157"/>
      <c r="P12" s="157"/>
      <c r="Q12" s="157"/>
      <c r="R12" s="157"/>
      <c r="S12" s="157"/>
      <c r="T12" s="157"/>
      <c r="U12" s="157"/>
      <c r="V12" s="157" t="s">
        <v>191</v>
      </c>
      <c r="W12" s="157"/>
      <c r="X12" s="157"/>
      <c r="Y12" s="157"/>
      <c r="Z12" s="157"/>
      <c r="AA12" s="157"/>
      <c r="AB12" s="157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</row>
    <row r="13" spans="10:30" ht="15" customHeight="1">
      <c r="J13" s="284"/>
      <c r="K13" s="284"/>
      <c r="L13" s="170" t="s">
        <v>119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 t="s">
        <v>120</v>
      </c>
    </row>
    <row r="14" spans="10:30" ht="15" customHeight="1">
      <c r="J14" s="284"/>
      <c r="K14" s="284"/>
      <c r="L14" s="170" t="s">
        <v>77</v>
      </c>
      <c r="M14" s="170" t="s">
        <v>192</v>
      </c>
      <c r="N14" s="170"/>
      <c r="O14" s="350" t="s">
        <v>193</v>
      </c>
      <c r="P14" s="350"/>
      <c r="Q14" s="350"/>
      <c r="R14" s="350"/>
      <c r="S14" s="350"/>
      <c r="T14" s="350"/>
      <c r="U14" s="170" t="s">
        <v>194</v>
      </c>
      <c r="V14" s="350" t="s">
        <v>193</v>
      </c>
      <c r="W14" s="350"/>
      <c r="X14" s="350"/>
      <c r="Y14" s="350"/>
      <c r="Z14" s="350"/>
      <c r="AA14" s="350"/>
      <c r="AB14" s="170" t="s">
        <v>194</v>
      </c>
      <c r="AC14" s="351" t="s">
        <v>165</v>
      </c>
      <c r="AD14" s="170"/>
    </row>
    <row r="15" spans="10:30" ht="14.25" customHeight="1">
      <c r="J15" s="284"/>
      <c r="K15" s="284"/>
      <c r="L15" s="170"/>
      <c r="M15" s="170"/>
      <c r="N15" s="170"/>
      <c r="O15" s="170" t="s">
        <v>195</v>
      </c>
      <c r="P15" s="352" t="s">
        <v>196</v>
      </c>
      <c r="Q15" s="352"/>
      <c r="R15" s="227" t="s">
        <v>197</v>
      </c>
      <c r="S15" s="227"/>
      <c r="T15" s="227"/>
      <c r="U15" s="170"/>
      <c r="V15" s="170" t="s">
        <v>195</v>
      </c>
      <c r="W15" s="352" t="s">
        <v>196</v>
      </c>
      <c r="X15" s="352"/>
      <c r="Y15" s="227" t="s">
        <v>197</v>
      </c>
      <c r="Z15" s="227"/>
      <c r="AA15" s="227"/>
      <c r="AB15" s="170"/>
      <c r="AC15" s="351"/>
      <c r="AD15" s="170"/>
    </row>
    <row r="16" spans="10:30" ht="33.75" customHeight="1">
      <c r="J16" s="284"/>
      <c r="K16" s="284"/>
      <c r="L16" s="170"/>
      <c r="M16" s="170"/>
      <c r="N16" s="170"/>
      <c r="O16" s="352" t="s">
        <v>198</v>
      </c>
      <c r="P16" s="353" t="s">
        <v>199</v>
      </c>
      <c r="Q16" s="353" t="s">
        <v>200</v>
      </c>
      <c r="R16" s="354" t="s">
        <v>201</v>
      </c>
      <c r="S16" s="354" t="s">
        <v>202</v>
      </c>
      <c r="T16" s="354"/>
      <c r="U16" s="170"/>
      <c r="V16" s="352" t="s">
        <v>198</v>
      </c>
      <c r="W16" s="353" t="s">
        <v>199</v>
      </c>
      <c r="X16" s="353" t="s">
        <v>200</v>
      </c>
      <c r="Y16" s="354" t="s">
        <v>201</v>
      </c>
      <c r="Z16" s="354" t="s">
        <v>202</v>
      </c>
      <c r="AA16" s="354"/>
      <c r="AB16" s="170"/>
      <c r="AC16" s="351"/>
      <c r="AD16" s="170"/>
    </row>
    <row r="17" spans="10:30" ht="12" customHeight="1">
      <c r="J17" s="284"/>
      <c r="K17" s="355">
        <v>1</v>
      </c>
      <c r="L17" s="315" t="s">
        <v>79</v>
      </c>
      <c r="M17" s="315" t="s">
        <v>80</v>
      </c>
      <c r="N17" s="356">
        <f ca="1">OFFSET(N17,0,-1)</f>
        <v>0</v>
      </c>
      <c r="O17" s="357">
        <f ca="1">OFFSET(O17,0,-1)+1</f>
        <v>3</v>
      </c>
      <c r="P17" s="357">
        <f ca="1">OFFSET(P17,0,-1)+1</f>
        <v>4</v>
      </c>
      <c r="Q17" s="357">
        <f ca="1">OFFSET(Q17,0,-1)+1</f>
        <v>5</v>
      </c>
      <c r="R17" s="357">
        <f ca="1">OFFSET(R17,0,-1)+1</f>
        <v>6</v>
      </c>
      <c r="S17" s="357">
        <f ca="1">OFFSET(S17,0,-1)+1</f>
        <v>7</v>
      </c>
      <c r="T17" s="357"/>
      <c r="U17" s="357">
        <f ca="1">OFFSET(U17,0,-2)+1</f>
        <v>8</v>
      </c>
      <c r="V17" s="357">
        <f ca="1">OFFSET(V17,0,-1)+1</f>
        <v>9</v>
      </c>
      <c r="W17" s="357">
        <f ca="1">OFFSET(W17,0,-1)+1</f>
        <v>10</v>
      </c>
      <c r="X17" s="357">
        <f ca="1">OFFSET(X17,0,-1)+1</f>
        <v>11</v>
      </c>
      <c r="Y17" s="357">
        <f ca="1">OFFSET(Y17,0,-1)+1</f>
        <v>12</v>
      </c>
      <c r="Z17" s="357">
        <f ca="1">OFFSET(Z17,0,-1)+1</f>
        <v>13</v>
      </c>
      <c r="AA17" s="357"/>
      <c r="AB17" s="357">
        <f ca="1">OFFSET(AB17,0,-2)+1</f>
        <v>14</v>
      </c>
      <c r="AC17" s="356">
        <f ca="1">OFFSET(AC17,0,-1)</f>
        <v>14</v>
      </c>
      <c r="AD17" s="357">
        <f ca="1">OFFSET(AD17,0,-1)+1</f>
        <v>15</v>
      </c>
    </row>
    <row r="18" spans="1:30" ht="22.5" hidden="1">
      <c r="A18" s="358">
        <v>1</v>
      </c>
      <c r="B18" s="359"/>
      <c r="C18" s="359"/>
      <c r="D18" s="359"/>
      <c r="E18" s="345"/>
      <c r="F18" s="358"/>
      <c r="G18" s="358"/>
      <c r="H18" s="358"/>
      <c r="I18" s="280"/>
      <c r="J18" s="360"/>
      <c r="K18" s="360"/>
      <c r="L18" s="361" t="e">
        <f>mergeValue()</f>
        <v>#VALUE!</v>
      </c>
      <c r="M18" s="362" t="s">
        <v>102</v>
      </c>
      <c r="N18" s="363"/>
      <c r="O18" s="364">
        <f>IF('Перечень тарифов'!J25="","",""&amp;'Перечень тарифов'!J25&amp;"")</f>
        <v>0</v>
      </c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5" t="s">
        <v>203</v>
      </c>
    </row>
    <row r="19" spans="1:30" ht="14.25" hidden="1">
      <c r="A19" s="358"/>
      <c r="B19" s="358">
        <v>1</v>
      </c>
      <c r="C19" s="359"/>
      <c r="D19" s="359"/>
      <c r="E19" s="358"/>
      <c r="F19" s="358"/>
      <c r="G19" s="358"/>
      <c r="H19" s="358"/>
      <c r="I19" s="166"/>
      <c r="J19" s="366"/>
      <c r="K19" s="143"/>
      <c r="L19" s="367" t="e">
        <f>mergeValue()&amp;"."&amp;mergeValue()</f>
        <v>#VALUE!</v>
      </c>
      <c r="M19" s="368"/>
      <c r="N19" s="369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69"/>
    </row>
    <row r="20" spans="1:34" ht="14.25" hidden="1">
      <c r="A20" s="358"/>
      <c r="B20" s="358"/>
      <c r="C20" s="358">
        <v>1</v>
      </c>
      <c r="D20" s="359"/>
      <c r="E20" s="358"/>
      <c r="F20" s="358"/>
      <c r="G20" s="358"/>
      <c r="H20" s="358"/>
      <c r="I20" s="370"/>
      <c r="J20" s="366"/>
      <c r="K20" s="158"/>
      <c r="L20" s="367" t="e">
        <f>mergeValue()&amp;"."&amp;mergeValue()&amp;"."&amp;mergeValue()</f>
        <v>#VALUE!</v>
      </c>
      <c r="M20" s="371"/>
      <c r="N20" s="369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69"/>
      <c r="AH20" s="145"/>
    </row>
    <row r="21" spans="1:34" ht="33.75">
      <c r="A21" s="358"/>
      <c r="B21" s="358"/>
      <c r="C21" s="358"/>
      <c r="D21" s="358">
        <v>1</v>
      </c>
      <c r="E21" s="358"/>
      <c r="F21" s="358"/>
      <c r="G21" s="358"/>
      <c r="H21" s="358"/>
      <c r="I21" s="157"/>
      <c r="J21" s="366"/>
      <c r="K21" s="158"/>
      <c r="L21" s="367" t="e">
        <f>mergeValue()&amp;"."&amp;mergeValue()&amp;"."&amp;mergeValue()&amp;"."&amp;mergeValue()</f>
        <v>#VALUE!</v>
      </c>
      <c r="M21" s="372" t="s">
        <v>204</v>
      </c>
      <c r="N21" s="369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72" t="s">
        <v>205</v>
      </c>
      <c r="AH21" s="145"/>
    </row>
    <row r="22" spans="1:34" ht="33.75" customHeight="1">
      <c r="A22" s="358"/>
      <c r="B22" s="358"/>
      <c r="C22" s="358"/>
      <c r="D22" s="358"/>
      <c r="E22" s="358">
        <v>1</v>
      </c>
      <c r="F22" s="358"/>
      <c r="G22" s="358"/>
      <c r="H22" s="358"/>
      <c r="I22" s="157"/>
      <c r="J22" s="157"/>
      <c r="K22" s="158"/>
      <c r="L22" s="367" t="e">
        <f>mergeValue()&amp;"."&amp;mergeValue()&amp;"."&amp;mergeValue()&amp;"."&amp;mergeValue()&amp;"."&amp;mergeValue()</f>
        <v>#VALUE!</v>
      </c>
      <c r="M22" s="373" t="s">
        <v>206</v>
      </c>
      <c r="N22" s="269"/>
      <c r="O22" s="374" t="s">
        <v>207</v>
      </c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272" t="s">
        <v>208</v>
      </c>
      <c r="AF22" s="145" t="e">
        <f>strCheckUnique()</f>
        <v>#VALUE!</v>
      </c>
      <c r="AH22" s="145"/>
    </row>
    <row r="23" spans="1:36" ht="66" customHeight="1">
      <c r="A23" s="358"/>
      <c r="B23" s="358"/>
      <c r="C23" s="358"/>
      <c r="D23" s="358"/>
      <c r="E23" s="358"/>
      <c r="F23" s="359">
        <v>1</v>
      </c>
      <c r="G23" s="359"/>
      <c r="H23" s="359"/>
      <c r="I23" s="157"/>
      <c r="J23" s="157"/>
      <c r="K23" s="370"/>
      <c r="L23" s="367" t="e">
        <f>mergeValue()&amp;"."&amp;mergeValue()&amp;"."&amp;mergeValue()&amp;"."&amp;mergeValue()&amp;"."&amp;mergeValue()&amp;"."&amp;mergeValue()</f>
        <v>#VALUE!</v>
      </c>
      <c r="M23" s="375"/>
      <c r="N23" s="236"/>
      <c r="O23" s="376">
        <v>1.19</v>
      </c>
      <c r="P23" s="377"/>
      <c r="Q23" s="377"/>
      <c r="R23" s="378" t="s">
        <v>28</v>
      </c>
      <c r="S23" s="379" t="s">
        <v>73</v>
      </c>
      <c r="T23" s="378" t="s">
        <v>209</v>
      </c>
      <c r="U23" s="379" t="s">
        <v>73</v>
      </c>
      <c r="V23" s="376">
        <v>1.71</v>
      </c>
      <c r="W23" s="377"/>
      <c r="X23" s="377"/>
      <c r="Y23" s="378" t="s">
        <v>210</v>
      </c>
      <c r="Z23" s="379" t="s">
        <v>73</v>
      </c>
      <c r="AA23" s="378" t="s">
        <v>30</v>
      </c>
      <c r="AB23" s="379" t="s">
        <v>26</v>
      </c>
      <c r="AC23" s="380"/>
      <c r="AD23" s="381" t="s">
        <v>211</v>
      </c>
      <c r="AE23" s="148" t="e">
        <f>strCheckDate()</f>
        <v>#VALUE!</v>
      </c>
      <c r="AG23" s="145">
        <f>IF(M23="","",M23)</f>
        <v>0</v>
      </c>
      <c r="AH23" s="145"/>
      <c r="AI23" s="145"/>
      <c r="AJ23" s="145"/>
    </row>
    <row r="24" spans="1:34" ht="14.25" customHeight="1" hidden="1">
      <c r="A24" s="358"/>
      <c r="B24" s="358"/>
      <c r="C24" s="358"/>
      <c r="D24" s="358"/>
      <c r="E24" s="358"/>
      <c r="F24" s="359"/>
      <c r="G24" s="359"/>
      <c r="H24" s="359"/>
      <c r="I24" s="157"/>
      <c r="J24" s="157"/>
      <c r="K24" s="370"/>
      <c r="L24" s="383"/>
      <c r="M24" s="384"/>
      <c r="N24" s="236"/>
      <c r="O24" s="385"/>
      <c r="P24" s="386"/>
      <c r="Q24" s="387">
        <f>R23&amp;"-"&amp;T23</f>
        <v>0</v>
      </c>
      <c r="R24" s="378"/>
      <c r="S24" s="379"/>
      <c r="T24" s="378"/>
      <c r="U24" s="379"/>
      <c r="V24" s="385"/>
      <c r="W24" s="386"/>
      <c r="X24" s="387">
        <f>Y23&amp;"-"&amp;AA23</f>
        <v>0</v>
      </c>
      <c r="Y24" s="378"/>
      <c r="Z24" s="379"/>
      <c r="AA24" s="378"/>
      <c r="AB24" s="379"/>
      <c r="AC24" s="380"/>
      <c r="AD24" s="381"/>
      <c r="AH24" s="145"/>
    </row>
    <row r="25" spans="1:42" s="2" customFormat="1" ht="15" customHeight="1">
      <c r="A25" s="358"/>
      <c r="B25" s="358"/>
      <c r="C25" s="358"/>
      <c r="D25" s="358"/>
      <c r="E25" s="358"/>
      <c r="F25" s="359"/>
      <c r="G25" s="359"/>
      <c r="H25" s="359"/>
      <c r="I25" s="157"/>
      <c r="J25" s="157"/>
      <c r="K25" s="360"/>
      <c r="L25" s="388"/>
      <c r="M25" s="389" t="s">
        <v>212</v>
      </c>
      <c r="N25" s="390"/>
      <c r="O25" s="391"/>
      <c r="P25" s="391"/>
      <c r="Q25" s="391"/>
      <c r="R25" s="390"/>
      <c r="S25" s="181"/>
      <c r="T25" s="181"/>
      <c r="U25" s="181"/>
      <c r="V25" s="391"/>
      <c r="W25" s="391"/>
      <c r="X25" s="391"/>
      <c r="Y25" s="390"/>
      <c r="Z25" s="181"/>
      <c r="AA25" s="181"/>
      <c r="AB25" s="181"/>
      <c r="AC25" s="392"/>
      <c r="AD25" s="381"/>
      <c r="AE25" s="393"/>
      <c r="AF25" s="393"/>
      <c r="AG25" s="393"/>
      <c r="AH25" s="145"/>
      <c r="AI25" s="393"/>
      <c r="AJ25" s="148"/>
      <c r="AK25" s="148"/>
      <c r="AL25" s="148"/>
      <c r="AM25" s="148"/>
      <c r="AN25" s="148"/>
      <c r="AO25" s="148"/>
      <c r="AP25" s="143"/>
    </row>
    <row r="26" spans="1:41" s="2" customFormat="1" ht="15" customHeight="1">
      <c r="A26" s="358"/>
      <c r="B26" s="358"/>
      <c r="C26" s="358"/>
      <c r="D26" s="358"/>
      <c r="E26" s="359"/>
      <c r="F26" s="358"/>
      <c r="G26" s="358"/>
      <c r="H26" s="358"/>
      <c r="I26" s="157"/>
      <c r="J26" s="394"/>
      <c r="K26" s="360"/>
      <c r="L26" s="388"/>
      <c r="M26" s="395" t="s">
        <v>213</v>
      </c>
      <c r="N26" s="390"/>
      <c r="O26" s="391"/>
      <c r="P26" s="391"/>
      <c r="Q26" s="391"/>
      <c r="R26" s="390"/>
      <c r="S26" s="181"/>
      <c r="T26" s="181"/>
      <c r="U26" s="390"/>
      <c r="V26" s="391"/>
      <c r="W26" s="391"/>
      <c r="X26" s="391"/>
      <c r="Y26" s="390"/>
      <c r="Z26" s="181"/>
      <c r="AA26" s="181"/>
      <c r="AB26" s="390"/>
      <c r="AC26" s="181"/>
      <c r="AD26" s="392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</row>
    <row r="27" spans="1:41" s="2" customFormat="1" ht="15" customHeight="1">
      <c r="A27" s="358"/>
      <c r="B27" s="358"/>
      <c r="C27" s="358"/>
      <c r="D27" s="359"/>
      <c r="E27" s="198"/>
      <c r="F27" s="358"/>
      <c r="G27" s="358"/>
      <c r="H27" s="358"/>
      <c r="I27" s="360"/>
      <c r="J27" s="394"/>
      <c r="K27" s="360"/>
      <c r="L27" s="388"/>
      <c r="M27" s="396" t="s">
        <v>214</v>
      </c>
      <c r="N27" s="390"/>
      <c r="O27" s="391"/>
      <c r="P27" s="391"/>
      <c r="Q27" s="391"/>
      <c r="R27" s="390"/>
      <c r="S27" s="181"/>
      <c r="T27" s="181"/>
      <c r="U27" s="390"/>
      <c r="V27" s="391"/>
      <c r="W27" s="391"/>
      <c r="X27" s="391"/>
      <c r="Y27" s="390"/>
      <c r="Z27" s="181"/>
      <c r="AA27" s="181"/>
      <c r="AB27" s="390"/>
      <c r="AC27" s="181"/>
      <c r="AD27" s="392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</row>
    <row r="28" ht="3" customHeight="1"/>
    <row r="29" spans="12:29" ht="48.75" customHeight="1">
      <c r="L29" s="397">
        <v>1</v>
      </c>
      <c r="M29" s="335" t="s">
        <v>215</v>
      </c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</row>
  </sheetData>
  <sheetProtection password="FA9C" sheet="1" formatColumns="0" formatRows="0"/>
  <mergeCells count="49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N23:N24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M29:AC29"/>
  </mergeCells>
  <dataValidations count="8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  <dataValidation allowBlank="1" promptTitle="checkPeriodRange" sqref="Q24 X24">
      <formula1>0</formula1>
      <formula2>0</formula2>
    </dataValidation>
    <dataValidation type="list" allowBlank="1" showInputMessage="1" showErrorMessage="1" errorTitle="Ошибка" error="Выберите значение из списка" sqref="O22 V22">
      <formula1>0</formula1>
      <formula2>0</formula2>
    </dataValidation>
    <dataValidation allowBlank="1" sqref="S25:S27 Z25:Z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">
      <formula1>-999999999999999000000000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5.710937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109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/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/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/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39" customHeight="1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/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59" customFormat="1" ht="18.75">
      <c r="A14" s="271"/>
      <c r="B14" s="271"/>
      <c r="C14" s="271"/>
      <c r="D14" s="271"/>
      <c r="F14" s="399"/>
      <c r="G14" s="396" t="s">
        <v>216</v>
      </c>
      <c r="H14" s="400"/>
      <c r="I14" s="276"/>
      <c r="J14" s="270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1:20" s="259" customFormat="1" ht="18.75">
      <c r="A15" s="271"/>
      <c r="B15" s="271"/>
      <c r="C15" s="271"/>
      <c r="D15" s="271"/>
      <c r="F15" s="401"/>
      <c r="G15" s="402" t="s">
        <v>217</v>
      </c>
      <c r="H15" s="403"/>
      <c r="I15" s="404"/>
      <c r="J15" s="270"/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spans="1:20" s="259" customFormat="1" ht="18.75">
      <c r="A16" s="271"/>
      <c r="B16" s="258"/>
      <c r="C16" s="258"/>
      <c r="D16" s="258"/>
      <c r="F16" s="399"/>
      <c r="G16" s="194" t="s">
        <v>218</v>
      </c>
      <c r="H16" s="405"/>
      <c r="I16" s="406"/>
      <c r="J16" s="270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1:20" s="259" customFormat="1" ht="18.75">
      <c r="A17" s="258"/>
      <c r="B17" s="258"/>
      <c r="C17" s="258"/>
      <c r="D17" s="258"/>
      <c r="F17" s="399"/>
      <c r="G17" s="407" t="s">
        <v>219</v>
      </c>
      <c r="H17" s="405"/>
      <c r="I17" s="406"/>
      <c r="J17" s="270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0" s="241" customFormat="1" ht="3" customHeight="1">
      <c r="A18" s="214"/>
      <c r="B18" s="214"/>
      <c r="C18" s="214"/>
      <c r="D18" s="214"/>
      <c r="F18" s="336"/>
      <c r="G18" s="337"/>
      <c r="H18" s="338"/>
      <c r="I18" s="339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s="241" customFormat="1" ht="15" customHeight="1">
      <c r="A19" s="214"/>
      <c r="B19" s="214"/>
      <c r="C19" s="214"/>
      <c r="D19" s="214"/>
      <c r="F19" s="277"/>
      <c r="G19" s="281" t="s">
        <v>136</v>
      </c>
      <c r="H19" s="281"/>
      <c r="I19" s="280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3.00390625" style="143" hidden="1" customWidth="1"/>
    <col min="7" max="7" width="9.140625" style="282" hidden="1" customWidth="1"/>
    <col min="8" max="8" width="2.00390625" style="282" hidden="1" customWidth="1"/>
    <col min="9" max="9" width="3.7109375" style="282" hidden="1" customWidth="1"/>
    <col min="10" max="10" width="3.7109375" style="256" hidden="1" customWidth="1"/>
    <col min="11" max="11" width="3.7109375" style="256" customWidth="1"/>
    <col min="12" max="12" width="12.7109375" style="143" customWidth="1"/>
    <col min="13" max="13" width="47.421875" style="143" customWidth="1"/>
    <col min="14" max="15" width="3.7109375" style="143" customWidth="1"/>
    <col min="16" max="16" width="4.140625" style="143" customWidth="1"/>
    <col min="17" max="17" width="18.140625" style="143" customWidth="1"/>
    <col min="18" max="20" width="3.7109375" style="143" customWidth="1"/>
    <col min="21" max="21" width="12.8515625" style="143" customWidth="1"/>
    <col min="22" max="24" width="3.7109375" style="143" customWidth="1"/>
    <col min="25" max="25" width="12.8515625" style="143" customWidth="1"/>
    <col min="26" max="28" width="3.7109375" style="143" customWidth="1"/>
    <col min="29" max="29" width="12.8515625" style="143" customWidth="1"/>
    <col min="30" max="33" width="21.421875" style="143" customWidth="1"/>
    <col min="34" max="34" width="11.7109375" style="143" customWidth="1"/>
    <col min="35" max="35" width="3.7109375" style="143" customWidth="1"/>
    <col min="36" max="36" width="11.7109375" style="143" customWidth="1"/>
    <col min="37" max="37" width="8.57421875" style="143" hidden="1" customWidth="1"/>
    <col min="38" max="38" width="4.57421875" style="143" customWidth="1"/>
    <col min="39" max="39" width="115.7109375" style="143" customWidth="1"/>
    <col min="40" max="41" width="10.57421875" style="148" customWidth="1"/>
    <col min="42" max="42" width="13.421875" style="148" customWidth="1"/>
    <col min="43" max="50" width="10.57421875" style="148" customWidth="1"/>
    <col min="51" max="16384" width="10.57421875" style="143" customWidth="1"/>
  </cols>
  <sheetData>
    <row r="1" ht="14.25" hidden="1"/>
    <row r="2" ht="14.25" hidden="1"/>
    <row r="3" ht="14.25" hidden="1"/>
    <row r="4" spans="10:37" ht="3" customHeight="1">
      <c r="J4" s="284"/>
      <c r="K4" s="284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158"/>
      <c r="AE4" s="158"/>
      <c r="AF4" s="158"/>
      <c r="AG4" s="158"/>
      <c r="AH4" s="158"/>
      <c r="AI4" s="158"/>
      <c r="AJ4" s="158"/>
      <c r="AK4" s="285"/>
    </row>
    <row r="5" spans="10:37" ht="25.5" customHeight="1">
      <c r="J5" s="284"/>
      <c r="K5" s="284"/>
      <c r="L5" s="309" t="s">
        <v>220</v>
      </c>
      <c r="M5" s="309"/>
      <c r="N5" s="309"/>
      <c r="O5" s="309"/>
      <c r="P5" s="309"/>
      <c r="Q5" s="309"/>
      <c r="R5" s="309"/>
      <c r="S5" s="309"/>
      <c r="T5" s="309"/>
      <c r="U5" s="309"/>
      <c r="V5" s="288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408"/>
    </row>
    <row r="6" spans="10:25" ht="3" customHeight="1">
      <c r="J6" s="284"/>
      <c r="K6" s="284"/>
      <c r="L6" s="285"/>
      <c r="M6" s="285"/>
      <c r="N6" s="285"/>
      <c r="O6" s="285"/>
      <c r="P6" s="285"/>
      <c r="Q6" s="285"/>
      <c r="R6" s="285"/>
      <c r="S6" s="290"/>
      <c r="T6" s="290"/>
      <c r="U6" s="290"/>
      <c r="V6" s="290"/>
      <c r="W6" s="290"/>
      <c r="X6" s="290"/>
      <c r="Y6" s="285"/>
    </row>
    <row r="7" spans="12:23" s="214" customFormat="1" ht="5.25" hidden="1">
      <c r="L7" s="343"/>
      <c r="M7" s="109"/>
      <c r="N7" s="344"/>
      <c r="O7" s="344"/>
      <c r="P7" s="344"/>
      <c r="Q7" s="344"/>
      <c r="R7" s="344"/>
      <c r="S7" s="344"/>
      <c r="T7" s="344"/>
      <c r="U7" s="344"/>
      <c r="V7" s="345"/>
      <c r="W7" s="345"/>
    </row>
    <row r="8" spans="7:34" s="241" customFormat="1" ht="18.75">
      <c r="G8" s="341"/>
      <c r="H8" s="341"/>
      <c r="L8" s="277"/>
      <c r="M8" s="311" t="e">
        <f>#N/A</f>
        <v>#N/A</v>
      </c>
      <c r="N8" s="312" t="e">
        <f>#N/A</f>
        <v>#N/A</v>
      </c>
      <c r="O8" s="312"/>
      <c r="P8" s="312"/>
      <c r="Q8" s="312"/>
      <c r="R8" s="312"/>
      <c r="S8" s="312"/>
      <c r="T8" s="312"/>
      <c r="U8" s="312"/>
      <c r="V8" s="347"/>
      <c r="W8" s="280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</row>
    <row r="9" spans="7:34" s="241" customFormat="1" ht="18.75">
      <c r="G9" s="341"/>
      <c r="H9" s="341"/>
      <c r="L9" s="277"/>
      <c r="M9" s="311" t="e">
        <f>#N/A</f>
        <v>#N/A</v>
      </c>
      <c r="N9" s="312" t="e">
        <f>#N/A</f>
        <v>#N/A</v>
      </c>
      <c r="O9" s="312"/>
      <c r="P9" s="312"/>
      <c r="Q9" s="312"/>
      <c r="R9" s="312"/>
      <c r="S9" s="312"/>
      <c r="T9" s="312"/>
      <c r="U9" s="312"/>
      <c r="V9" s="347"/>
      <c r="W9" s="280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</row>
    <row r="10" spans="12:23" s="214" customFormat="1" ht="5.25" hidden="1">
      <c r="L10" s="343"/>
      <c r="M10" s="109"/>
      <c r="N10" s="344"/>
      <c r="O10" s="344"/>
      <c r="P10" s="344"/>
      <c r="Q10" s="344"/>
      <c r="R10" s="344"/>
      <c r="S10" s="344"/>
      <c r="T10" s="344"/>
      <c r="U10" s="344"/>
      <c r="V10" s="345"/>
      <c r="W10" s="345"/>
    </row>
    <row r="11" spans="12:33" s="258" customFormat="1" ht="9.75" customHeight="1" hidden="1">
      <c r="L11" s="409"/>
      <c r="M11" s="409"/>
      <c r="N11" s="409"/>
      <c r="O11" s="409"/>
      <c r="P11" s="409"/>
      <c r="Q11" s="409"/>
      <c r="R11" s="409"/>
      <c r="S11" s="410"/>
      <c r="T11" s="410"/>
      <c r="U11" s="410"/>
      <c r="V11" s="410"/>
      <c r="W11" s="410"/>
      <c r="X11" s="410"/>
      <c r="Y11" s="411"/>
      <c r="AD11" s="258" t="s">
        <v>221</v>
      </c>
      <c r="AE11" s="258" t="s">
        <v>222</v>
      </c>
      <c r="AF11" s="258" t="s">
        <v>221</v>
      </c>
      <c r="AG11" s="258" t="s">
        <v>222</v>
      </c>
    </row>
    <row r="12" spans="7:50" s="259" customFormat="1" ht="11.25" hidden="1">
      <c r="G12" s="348"/>
      <c r="H12" s="348"/>
      <c r="L12" s="220"/>
      <c r="M12" s="220"/>
      <c r="N12" s="220"/>
      <c r="O12" s="220"/>
      <c r="P12" s="220"/>
      <c r="Q12" s="220"/>
      <c r="R12" s="220"/>
      <c r="S12" s="412"/>
      <c r="T12" s="412"/>
      <c r="U12" s="412"/>
      <c r="V12" s="412"/>
      <c r="W12" s="412"/>
      <c r="X12" s="412"/>
      <c r="Y12" s="413"/>
      <c r="AK12" s="349" t="s">
        <v>190</v>
      </c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</row>
    <row r="13" spans="10:37" ht="14.25">
      <c r="J13" s="284"/>
      <c r="K13" s="284"/>
      <c r="L13" s="285"/>
      <c r="M13" s="285"/>
      <c r="N13" s="285"/>
      <c r="O13" s="285"/>
      <c r="P13" s="285"/>
      <c r="Q13" s="285"/>
      <c r="R13" s="285"/>
      <c r="S13" s="414"/>
      <c r="T13" s="414"/>
      <c r="U13" s="414"/>
      <c r="V13" s="414"/>
      <c r="W13" s="414"/>
      <c r="X13" s="414"/>
      <c r="Y13" s="415"/>
      <c r="AD13" s="414"/>
      <c r="AE13" s="414"/>
      <c r="AF13" s="414"/>
      <c r="AG13" s="414"/>
      <c r="AH13" s="414"/>
      <c r="AI13" s="414"/>
      <c r="AJ13" s="414"/>
      <c r="AK13" s="414"/>
    </row>
    <row r="14" spans="10:39" ht="14.25" customHeight="1">
      <c r="J14" s="284"/>
      <c r="K14" s="284"/>
      <c r="L14" s="292" t="s">
        <v>119</v>
      </c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170" t="s">
        <v>120</v>
      </c>
    </row>
    <row r="15" spans="10:39" ht="14.25" customHeight="1">
      <c r="J15" s="284"/>
      <c r="K15" s="284"/>
      <c r="L15" s="292" t="s">
        <v>77</v>
      </c>
      <c r="M15" s="292" t="s">
        <v>223</v>
      </c>
      <c r="N15" s="292" t="s">
        <v>224</v>
      </c>
      <c r="O15" s="292"/>
      <c r="P15" s="292"/>
      <c r="Q15" s="292"/>
      <c r="R15" s="416" t="s">
        <v>225</v>
      </c>
      <c r="S15" s="416"/>
      <c r="T15" s="416"/>
      <c r="U15" s="416"/>
      <c r="V15" s="416" t="s">
        <v>226</v>
      </c>
      <c r="W15" s="416"/>
      <c r="X15" s="416"/>
      <c r="Y15" s="416"/>
      <c r="Z15" s="416" t="s">
        <v>227</v>
      </c>
      <c r="AA15" s="416"/>
      <c r="AB15" s="416"/>
      <c r="AC15" s="416"/>
      <c r="AD15" s="416" t="s">
        <v>193</v>
      </c>
      <c r="AE15" s="416"/>
      <c r="AF15" s="416"/>
      <c r="AG15" s="416"/>
      <c r="AH15" s="416"/>
      <c r="AI15" s="416"/>
      <c r="AJ15" s="416"/>
      <c r="AK15" s="292" t="s">
        <v>194</v>
      </c>
      <c r="AL15" s="351" t="s">
        <v>165</v>
      </c>
      <c r="AM15" s="170"/>
    </row>
    <row r="16" spans="10:39" ht="26.25" customHeight="1">
      <c r="J16" s="284"/>
      <c r="K16" s="284"/>
      <c r="L16" s="292"/>
      <c r="M16" s="292"/>
      <c r="N16" s="292"/>
      <c r="O16" s="292"/>
      <c r="P16" s="292"/>
      <c r="Q16" s="292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 t="s">
        <v>228</v>
      </c>
      <c r="AE16" s="416"/>
      <c r="AF16" s="170" t="s">
        <v>229</v>
      </c>
      <c r="AG16" s="170"/>
      <c r="AH16" s="417" t="s">
        <v>197</v>
      </c>
      <c r="AI16" s="417"/>
      <c r="AJ16" s="417"/>
      <c r="AK16" s="292"/>
      <c r="AL16" s="351"/>
      <c r="AM16" s="170"/>
    </row>
    <row r="17" spans="10:39" ht="14.25" customHeight="1">
      <c r="J17" s="284"/>
      <c r="K17" s="284"/>
      <c r="L17" s="292"/>
      <c r="M17" s="292"/>
      <c r="N17" s="292"/>
      <c r="O17" s="292"/>
      <c r="P17" s="292"/>
      <c r="Q17" s="292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 t="s">
        <v>230</v>
      </c>
      <c r="AE17" s="416" t="s">
        <v>231</v>
      </c>
      <c r="AF17" s="416" t="s">
        <v>230</v>
      </c>
      <c r="AG17" s="416" t="s">
        <v>231</v>
      </c>
      <c r="AH17" s="418" t="s">
        <v>232</v>
      </c>
      <c r="AI17" s="418" t="s">
        <v>233</v>
      </c>
      <c r="AJ17" s="418"/>
      <c r="AK17" s="292"/>
      <c r="AL17" s="351"/>
      <c r="AM17" s="170"/>
    </row>
    <row r="18" spans="10:39" ht="12" customHeight="1">
      <c r="J18" s="284"/>
      <c r="K18" s="355">
        <v>1</v>
      </c>
      <c r="L18" s="315" t="s">
        <v>79</v>
      </c>
      <c r="M18" s="315" t="s">
        <v>80</v>
      </c>
      <c r="N18" s="357">
        <f ca="1">OFFSET(N18,0,-1)+1</f>
        <v>3</v>
      </c>
      <c r="O18" s="357"/>
      <c r="P18" s="357"/>
      <c r="Q18" s="357"/>
      <c r="R18" s="357">
        <f ca="1">OFFSET(R18,0,-4)+1</f>
        <v>4</v>
      </c>
      <c r="S18" s="357"/>
      <c r="T18" s="357"/>
      <c r="U18" s="357"/>
      <c r="V18" s="357">
        <f ca="1">OFFSET(V18,0,-4)+1</f>
        <v>5</v>
      </c>
      <c r="W18" s="357"/>
      <c r="X18" s="357"/>
      <c r="Y18" s="357"/>
      <c r="Z18" s="419"/>
      <c r="AA18" s="419"/>
      <c r="AB18" s="419">
        <f ca="1">OFFSET(V18,0,0)+1</f>
        <v>6</v>
      </c>
      <c r="AC18" s="420">
        <f>AB18</f>
        <v>6</v>
      </c>
      <c r="AD18" s="357">
        <f ca="1">OFFSET(AD18,0,-1)+1</f>
        <v>7</v>
      </c>
      <c r="AE18" s="357">
        <f ca="1">OFFSET(AE18,0,-1)+1</f>
        <v>8</v>
      </c>
      <c r="AF18" s="357">
        <f ca="1">OFFSET(AF18,0,-1)+1</f>
        <v>9</v>
      </c>
      <c r="AG18" s="357">
        <f ca="1">OFFSET(AG18,0,-1)+1</f>
        <v>10</v>
      </c>
      <c r="AH18" s="357">
        <f ca="1">OFFSET(AH18,0,-1)+1</f>
        <v>11</v>
      </c>
      <c r="AI18" s="357">
        <f ca="1">OFFSET(AI18,0,-1)+1</f>
        <v>12</v>
      </c>
      <c r="AJ18" s="357">
        <f ca="1">OFFSET(AJ18,0,-1)+1</f>
        <v>13</v>
      </c>
      <c r="AK18" s="357">
        <f ca="1">OFFSET(AK18,0,-1)+1</f>
        <v>14</v>
      </c>
      <c r="AL18" s="421"/>
      <c r="AM18" s="357">
        <v>15</v>
      </c>
    </row>
    <row r="19" spans="1:39" ht="22.5">
      <c r="A19" s="358">
        <v>1</v>
      </c>
      <c r="B19" s="148"/>
      <c r="C19" s="148"/>
      <c r="D19" s="148"/>
      <c r="E19" s="148"/>
      <c r="F19" s="255"/>
      <c r="G19" s="255"/>
      <c r="H19" s="255"/>
      <c r="J19" s="284"/>
      <c r="K19" s="284"/>
      <c r="L19" s="361" t="e">
        <f>mergeValue()</f>
        <v>#VALUE!</v>
      </c>
      <c r="M19" s="362" t="s">
        <v>102</v>
      </c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3" t="s">
        <v>203</v>
      </c>
    </row>
    <row r="20" spans="1:39" ht="22.5">
      <c r="A20" s="358"/>
      <c r="B20" s="358">
        <v>1</v>
      </c>
      <c r="C20" s="148"/>
      <c r="D20" s="148"/>
      <c r="E20" s="148"/>
      <c r="F20" s="424"/>
      <c r="G20" s="149"/>
      <c r="H20" s="149"/>
      <c r="I20" s="425"/>
      <c r="J20" s="302"/>
      <c r="K20" s="143"/>
      <c r="L20" s="367" t="e">
        <f>mergeValue()&amp;"."&amp;mergeValue()</f>
        <v>#VALUE!</v>
      </c>
      <c r="M20" s="368" t="s">
        <v>74</v>
      </c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276" t="s">
        <v>234</v>
      </c>
    </row>
    <row r="21" spans="1:39" ht="45">
      <c r="A21" s="358"/>
      <c r="B21" s="358"/>
      <c r="C21" s="358">
        <v>1</v>
      </c>
      <c r="D21" s="148"/>
      <c r="E21" s="148"/>
      <c r="F21" s="424"/>
      <c r="G21" s="149"/>
      <c r="H21" s="149"/>
      <c r="I21" s="425"/>
      <c r="J21" s="302"/>
      <c r="K21" s="143"/>
      <c r="L21" s="367" t="e">
        <f>mergeValue()&amp;"."&amp;mergeValue()&amp;"."&amp;mergeValue()</f>
        <v>#VALUE!</v>
      </c>
      <c r="M21" s="371" t="s">
        <v>235</v>
      </c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276" t="s">
        <v>236</v>
      </c>
    </row>
    <row r="22" spans="1:46" ht="19.5" customHeight="1">
      <c r="A22" s="358"/>
      <c r="B22" s="358"/>
      <c r="C22" s="358"/>
      <c r="D22" s="358">
        <v>1</v>
      </c>
      <c r="E22" s="148"/>
      <c r="F22" s="424"/>
      <c r="G22" s="149"/>
      <c r="H22" s="149"/>
      <c r="I22" s="427"/>
      <c r="J22" s="428"/>
      <c r="K22" s="157"/>
      <c r="L22" s="367" t="e">
        <f>mergeValue()&amp;"."&amp;mergeValue()&amp;"."&amp;mergeValue()&amp;"."&amp;mergeValue()</f>
        <v>#VALUE!</v>
      </c>
      <c r="M22" s="429"/>
      <c r="N22" s="379" t="s">
        <v>73</v>
      </c>
      <c r="O22" s="430"/>
      <c r="P22" s="431" t="s">
        <v>79</v>
      </c>
      <c r="Q22" s="432"/>
      <c r="R22" s="379" t="s">
        <v>26</v>
      </c>
      <c r="S22" s="430"/>
      <c r="T22" s="433">
        <v>1</v>
      </c>
      <c r="U22" s="434"/>
      <c r="V22" s="379" t="s">
        <v>26</v>
      </c>
      <c r="W22" s="430"/>
      <c r="X22" s="433">
        <v>1</v>
      </c>
      <c r="Y22" s="435"/>
      <c r="Z22" s="379" t="s">
        <v>26</v>
      </c>
      <c r="AA22" s="436"/>
      <c r="AB22" s="433">
        <v>1</v>
      </c>
      <c r="AC22" s="437"/>
      <c r="AD22" s="438"/>
      <c r="AE22" s="438"/>
      <c r="AF22" s="438"/>
      <c r="AG22" s="438"/>
      <c r="AH22" s="439"/>
      <c r="AI22" s="379" t="s">
        <v>73</v>
      </c>
      <c r="AJ22" s="439"/>
      <c r="AK22" s="379" t="s">
        <v>26</v>
      </c>
      <c r="AL22" s="380"/>
      <c r="AM22" s="276" t="s">
        <v>237</v>
      </c>
      <c r="AN22" s="148" t="e">
        <f>#N/A</f>
        <v>#N/A</v>
      </c>
      <c r="AO22" s="145">
        <f>IF(AND(COUNTIF(AP18:AP26,AP22)&gt;1,AP22&lt;&gt;""),"ErrUnique:HasDoubleConn","")</f>
        <v>0</v>
      </c>
      <c r="AP22" s="145"/>
      <c r="AQ22" s="145"/>
      <c r="AR22" s="145"/>
      <c r="AS22" s="145"/>
      <c r="AT22" s="145"/>
    </row>
    <row r="23" spans="1:46" ht="19.5" customHeight="1">
      <c r="A23" s="358"/>
      <c r="B23" s="358"/>
      <c r="C23" s="358"/>
      <c r="D23" s="358"/>
      <c r="E23" s="148"/>
      <c r="F23" s="424"/>
      <c r="G23" s="149"/>
      <c r="H23" s="149"/>
      <c r="I23" s="427"/>
      <c r="J23" s="428"/>
      <c r="K23" s="157"/>
      <c r="L23" s="367"/>
      <c r="M23" s="429"/>
      <c r="N23" s="379"/>
      <c r="O23" s="430"/>
      <c r="P23" s="431"/>
      <c r="Q23" s="432"/>
      <c r="R23" s="379"/>
      <c r="S23" s="430"/>
      <c r="T23" s="433"/>
      <c r="U23" s="434"/>
      <c r="V23" s="379"/>
      <c r="W23" s="430"/>
      <c r="X23" s="433"/>
      <c r="Y23" s="435"/>
      <c r="Z23" s="379"/>
      <c r="AA23" s="440"/>
      <c r="AB23" s="407"/>
      <c r="AC23" s="407"/>
      <c r="AD23" s="441"/>
      <c r="AE23" s="441"/>
      <c r="AF23" s="441"/>
      <c r="AG23" s="442">
        <f>AH22&amp;"-"&amp;AJ22</f>
        <v>0</v>
      </c>
      <c r="AH23" s="442"/>
      <c r="AI23" s="442"/>
      <c r="AJ23" s="442"/>
      <c r="AK23" s="442" t="s">
        <v>26</v>
      </c>
      <c r="AL23" s="443"/>
      <c r="AM23" s="276"/>
      <c r="AO23" s="145"/>
      <c r="AP23" s="145"/>
      <c r="AQ23" s="145"/>
      <c r="AR23" s="145"/>
      <c r="AS23" s="145"/>
      <c r="AT23" s="145"/>
    </row>
    <row r="24" spans="1:46" ht="19.5" customHeight="1">
      <c r="A24" s="358"/>
      <c r="B24" s="358"/>
      <c r="C24" s="358"/>
      <c r="D24" s="358"/>
      <c r="E24" s="148"/>
      <c r="F24" s="424"/>
      <c r="G24" s="149"/>
      <c r="H24" s="149"/>
      <c r="I24" s="427"/>
      <c r="J24" s="428"/>
      <c r="K24" s="157"/>
      <c r="L24" s="367"/>
      <c r="M24" s="429"/>
      <c r="N24" s="379"/>
      <c r="O24" s="430"/>
      <c r="P24" s="431"/>
      <c r="Q24" s="432"/>
      <c r="R24" s="379"/>
      <c r="S24" s="430"/>
      <c r="T24" s="433"/>
      <c r="U24" s="434"/>
      <c r="V24" s="379"/>
      <c r="W24" s="444"/>
      <c r="X24" s="194"/>
      <c r="Y24" s="407"/>
      <c r="Z24" s="445"/>
      <c r="AA24" s="445"/>
      <c r="AB24" s="445"/>
      <c r="AC24" s="445"/>
      <c r="AD24" s="441"/>
      <c r="AE24" s="441"/>
      <c r="AF24" s="441"/>
      <c r="AG24" s="441"/>
      <c r="AH24" s="390"/>
      <c r="AI24" s="181"/>
      <c r="AJ24" s="181"/>
      <c r="AK24" s="390"/>
      <c r="AL24" s="392"/>
      <c r="AM24" s="276"/>
      <c r="AO24" s="145"/>
      <c r="AP24" s="145"/>
      <c r="AQ24" s="145"/>
      <c r="AR24" s="145"/>
      <c r="AS24" s="145"/>
      <c r="AT24" s="145"/>
    </row>
    <row r="25" spans="1:46" ht="19.5" customHeight="1">
      <c r="A25" s="358"/>
      <c r="B25" s="358"/>
      <c r="C25" s="358"/>
      <c r="D25" s="358"/>
      <c r="E25" s="148"/>
      <c r="F25" s="424"/>
      <c r="G25" s="149"/>
      <c r="H25" s="149"/>
      <c r="I25" s="427"/>
      <c r="J25" s="428"/>
      <c r="K25" s="157"/>
      <c r="L25" s="367"/>
      <c r="M25" s="429"/>
      <c r="N25" s="379"/>
      <c r="O25" s="430"/>
      <c r="P25" s="431"/>
      <c r="Q25" s="432"/>
      <c r="R25" s="379"/>
      <c r="S25" s="446"/>
      <c r="T25" s="447"/>
      <c r="U25" s="448"/>
      <c r="V25" s="445"/>
      <c r="W25" s="445"/>
      <c r="X25" s="445"/>
      <c r="Y25" s="445"/>
      <c r="Z25" s="445"/>
      <c r="AA25" s="445"/>
      <c r="AB25" s="445"/>
      <c r="AC25" s="445"/>
      <c r="AD25" s="441"/>
      <c r="AE25" s="441"/>
      <c r="AF25" s="441"/>
      <c r="AG25" s="441"/>
      <c r="AH25" s="390"/>
      <c r="AI25" s="181"/>
      <c r="AJ25" s="181"/>
      <c r="AK25" s="390"/>
      <c r="AL25" s="392"/>
      <c r="AM25" s="276"/>
      <c r="AO25" s="145"/>
      <c r="AP25" s="145"/>
      <c r="AQ25" s="145"/>
      <c r="AR25" s="145"/>
      <c r="AS25" s="145"/>
      <c r="AT25" s="145"/>
    </row>
    <row r="26" spans="1:50" s="2" customFormat="1" ht="19.5" customHeight="1">
      <c r="A26" s="358"/>
      <c r="B26" s="358"/>
      <c r="C26" s="358"/>
      <c r="D26" s="358"/>
      <c r="E26" s="198"/>
      <c r="F26" s="449"/>
      <c r="G26" s="198"/>
      <c r="H26" s="198"/>
      <c r="I26" s="427"/>
      <c r="J26" s="428"/>
      <c r="K26" s="157"/>
      <c r="L26" s="367"/>
      <c r="M26" s="429"/>
      <c r="N26" s="379"/>
      <c r="O26" s="450"/>
      <c r="P26" s="395"/>
      <c r="Q26" s="407" t="s">
        <v>238</v>
      </c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451"/>
      <c r="AM26" s="276"/>
      <c r="AN26" s="393"/>
      <c r="AO26" s="393"/>
      <c r="AP26" s="452"/>
      <c r="AQ26" s="452"/>
      <c r="AR26" s="452"/>
      <c r="AS26" s="452"/>
      <c r="AT26" s="452"/>
      <c r="AU26" s="393"/>
      <c r="AV26" s="393"/>
      <c r="AW26" s="393"/>
      <c r="AX26" s="393"/>
    </row>
    <row r="27" spans="1:50" s="2" customFormat="1" ht="15" customHeight="1">
      <c r="A27" s="358"/>
      <c r="B27" s="358"/>
      <c r="C27" s="358"/>
      <c r="D27" s="198"/>
      <c r="E27" s="198"/>
      <c r="F27" s="424"/>
      <c r="G27" s="198"/>
      <c r="H27" s="198"/>
      <c r="I27" s="360"/>
      <c r="J27" s="394"/>
      <c r="K27" s="360"/>
      <c r="L27" s="453"/>
      <c r="M27" s="396" t="s">
        <v>239</v>
      </c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2"/>
      <c r="AM27" s="276"/>
      <c r="AN27" s="393"/>
      <c r="AO27" s="393"/>
      <c r="AP27" s="452"/>
      <c r="AQ27" s="452"/>
      <c r="AR27" s="452"/>
      <c r="AS27" s="452"/>
      <c r="AT27" s="452"/>
      <c r="AU27" s="393"/>
      <c r="AV27" s="393"/>
      <c r="AW27" s="393"/>
      <c r="AX27" s="393"/>
    </row>
    <row r="28" spans="1:50" s="2" customFormat="1" ht="15" customHeight="1">
      <c r="A28" s="358"/>
      <c r="B28" s="358"/>
      <c r="C28" s="198"/>
      <c r="D28" s="198"/>
      <c r="E28" s="198"/>
      <c r="F28" s="424"/>
      <c r="G28" s="198"/>
      <c r="H28" s="198"/>
      <c r="I28" s="360"/>
      <c r="J28" s="394"/>
      <c r="K28" s="360"/>
      <c r="L28" s="388"/>
      <c r="M28" s="454" t="s">
        <v>240</v>
      </c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391"/>
      <c r="AE28" s="391"/>
      <c r="AF28" s="391"/>
      <c r="AG28" s="391"/>
      <c r="AH28" s="390"/>
      <c r="AI28" s="181"/>
      <c r="AJ28" s="390"/>
      <c r="AK28" s="454"/>
      <c r="AL28" s="181"/>
      <c r="AM28" s="392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</row>
    <row r="29" spans="1:50" s="2" customFormat="1" ht="15" customHeight="1">
      <c r="A29" s="358"/>
      <c r="B29" s="198"/>
      <c r="C29" s="198"/>
      <c r="D29" s="198"/>
      <c r="E29" s="198"/>
      <c r="F29" s="424"/>
      <c r="G29" s="198"/>
      <c r="H29" s="198"/>
      <c r="I29" s="360"/>
      <c r="J29" s="394"/>
      <c r="K29" s="360"/>
      <c r="L29" s="388"/>
      <c r="M29" s="194" t="s">
        <v>97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391"/>
      <c r="AE29" s="391"/>
      <c r="AF29" s="391"/>
      <c r="AG29" s="391"/>
      <c r="AH29" s="390"/>
      <c r="AI29" s="181"/>
      <c r="AJ29" s="390"/>
      <c r="AK29" s="454"/>
      <c r="AL29" s="181"/>
      <c r="AM29" s="392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</row>
    <row r="30" spans="6:50" s="2" customFormat="1" ht="15" customHeight="1">
      <c r="F30" s="455"/>
      <c r="G30" s="360"/>
      <c r="H30" s="360"/>
      <c r="I30" s="3"/>
      <c r="J30" s="394"/>
      <c r="L30" s="388"/>
      <c r="M30" s="407" t="s">
        <v>241</v>
      </c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391"/>
      <c r="AE30" s="391"/>
      <c r="AF30" s="391"/>
      <c r="AG30" s="391"/>
      <c r="AH30" s="390"/>
      <c r="AI30" s="181"/>
      <c r="AJ30" s="390"/>
      <c r="AK30" s="454"/>
      <c r="AL30" s="181"/>
      <c r="AM30" s="392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</row>
    <row r="31" ht="3" customHeight="1"/>
    <row r="32" spans="12:53" ht="14.25" customHeight="1">
      <c r="L32" s="397">
        <v>1</v>
      </c>
      <c r="M32" s="456" t="s">
        <v>188</v>
      </c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457"/>
      <c r="AZ32" s="457"/>
      <c r="BA32" s="457"/>
    </row>
    <row r="33" spans="12:53" s="143" customFormat="1" ht="14.25" customHeight="1">
      <c r="L33" s="397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8"/>
      <c r="AZ33" s="458"/>
      <c r="BA33" s="458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V8:W9 M22:M26">
      <formula1>900</formula1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5.710937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110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/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/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/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39" customHeight="1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/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59" customFormat="1" ht="18.75">
      <c r="A14" s="271"/>
      <c r="B14" s="271"/>
      <c r="C14" s="271"/>
      <c r="D14" s="271"/>
      <c r="F14" s="399"/>
      <c r="G14" s="396" t="s">
        <v>216</v>
      </c>
      <c r="H14" s="400"/>
      <c r="I14" s="276"/>
      <c r="J14" s="270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1:20" s="259" customFormat="1" ht="18.75">
      <c r="A15" s="271"/>
      <c r="B15" s="271"/>
      <c r="C15" s="271"/>
      <c r="D15" s="271"/>
      <c r="F15" s="399"/>
      <c r="G15" s="454" t="s">
        <v>217</v>
      </c>
      <c r="H15" s="405"/>
      <c r="I15" s="406"/>
      <c r="J15" s="270"/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spans="1:20" s="259" customFormat="1" ht="18.75">
      <c r="A16" s="271"/>
      <c r="B16" s="258"/>
      <c r="C16" s="258"/>
      <c r="D16" s="258"/>
      <c r="F16" s="399"/>
      <c r="G16" s="194" t="s">
        <v>218</v>
      </c>
      <c r="H16" s="405"/>
      <c r="I16" s="406"/>
      <c r="J16" s="270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1:20" s="259" customFormat="1" ht="18.75">
      <c r="A17" s="258"/>
      <c r="B17" s="258"/>
      <c r="C17" s="258"/>
      <c r="D17" s="258"/>
      <c r="F17" s="399"/>
      <c r="G17" s="407" t="s">
        <v>219</v>
      </c>
      <c r="H17" s="405"/>
      <c r="I17" s="406"/>
      <c r="J17" s="270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0" s="241" customFormat="1" ht="3" customHeight="1">
      <c r="A18" s="214"/>
      <c r="B18" s="214"/>
      <c r="C18" s="214"/>
      <c r="D18" s="214"/>
      <c r="F18" s="277"/>
      <c r="G18" s="278"/>
      <c r="H18" s="279"/>
      <c r="I18" s="280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s="241" customFormat="1" ht="15" customHeight="1">
      <c r="A19" s="214"/>
      <c r="B19" s="214"/>
      <c r="C19" s="214"/>
      <c r="D19" s="214"/>
      <c r="F19" s="277"/>
      <c r="G19" s="281" t="s">
        <v>136</v>
      </c>
      <c r="H19" s="281"/>
      <c r="I19" s="280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0.57421875" style="143" hidden="1" customWidth="1"/>
    <col min="7" max="7" width="9.140625" style="282" hidden="1" customWidth="1"/>
    <col min="8" max="8" width="2.00390625" style="282" hidden="1" customWidth="1"/>
    <col min="9" max="9" width="3.7109375" style="282" hidden="1" customWidth="1"/>
    <col min="10" max="10" width="3.7109375" style="256" hidden="1" customWidth="1"/>
    <col min="11" max="11" width="3.7109375" style="256" customWidth="1"/>
    <col min="12" max="12" width="12.7109375" style="143" customWidth="1"/>
    <col min="13" max="13" width="47.421875" style="143" customWidth="1"/>
    <col min="14" max="14" width="3.7109375" style="143" customWidth="1"/>
    <col min="15" max="15" width="4.140625" style="143" customWidth="1"/>
    <col min="16" max="16" width="18.140625" style="143" customWidth="1"/>
    <col min="17" max="19" width="3.7109375" style="143" customWidth="1"/>
    <col min="20" max="20" width="12.8515625" style="143" customWidth="1"/>
    <col min="21" max="23" width="3.7109375" style="143" customWidth="1"/>
    <col min="24" max="24" width="12.8515625" style="143" customWidth="1"/>
    <col min="25" max="27" width="3.7109375" style="143" customWidth="1"/>
    <col min="28" max="28" width="12.8515625" style="143" customWidth="1"/>
    <col min="29" max="32" width="21.421875" style="143" customWidth="1"/>
    <col min="33" max="33" width="11.7109375" style="143" customWidth="1"/>
    <col min="34" max="34" width="3.7109375" style="143" customWidth="1"/>
    <col min="35" max="35" width="11.7109375" style="143" customWidth="1"/>
    <col min="36" max="36" width="8.57421875" style="143" hidden="1" customWidth="1"/>
    <col min="37" max="37" width="4.57421875" style="143" customWidth="1"/>
    <col min="38" max="38" width="115.7109375" style="143" customWidth="1"/>
    <col min="39" max="40" width="10.57421875" style="148" customWidth="1"/>
    <col min="41" max="41" width="13.421875" style="148" customWidth="1"/>
    <col min="42" max="49" width="10.57421875" style="148" customWidth="1"/>
    <col min="50" max="16384" width="10.57421875" style="143" customWidth="1"/>
  </cols>
  <sheetData>
    <row r="1" ht="14.25" hidden="1"/>
    <row r="2" ht="14.25" hidden="1"/>
    <row r="3" ht="14.25" hidden="1"/>
    <row r="4" spans="10:36" ht="3" customHeight="1">
      <c r="J4" s="284"/>
      <c r="K4" s="284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158"/>
      <c r="AD4" s="158"/>
      <c r="AE4" s="158"/>
      <c r="AF4" s="158"/>
      <c r="AG4" s="158"/>
      <c r="AH4" s="158"/>
      <c r="AI4" s="158"/>
      <c r="AJ4" s="285"/>
    </row>
    <row r="5" spans="10:37" ht="25.5" customHeight="1">
      <c r="J5" s="284"/>
      <c r="K5" s="284"/>
      <c r="L5" s="309" t="s">
        <v>220</v>
      </c>
      <c r="M5" s="309"/>
      <c r="N5" s="309"/>
      <c r="O5" s="309"/>
      <c r="P5" s="309"/>
      <c r="Q5" s="309"/>
      <c r="R5" s="309"/>
      <c r="S5" s="309"/>
      <c r="T5" s="309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408"/>
      <c r="AK5" s="158"/>
    </row>
    <row r="6" spans="10:24" ht="3" customHeight="1">
      <c r="J6" s="284"/>
      <c r="K6" s="284"/>
      <c r="L6" s="285"/>
      <c r="M6" s="285"/>
      <c r="N6" s="285"/>
      <c r="O6" s="285"/>
      <c r="P6" s="285"/>
      <c r="Q6" s="285"/>
      <c r="R6" s="290"/>
      <c r="S6" s="290"/>
      <c r="T6" s="290"/>
      <c r="U6" s="290"/>
      <c r="V6" s="290"/>
      <c r="W6" s="290"/>
      <c r="X6" s="285"/>
    </row>
    <row r="7" spans="12:23" s="214" customFormat="1" ht="5.25" hidden="1">
      <c r="L7" s="343"/>
      <c r="M7" s="109" t="s">
        <v>242</v>
      </c>
      <c r="N7" s="460" t="e">
        <f>#N/A</f>
        <v>#N/A</v>
      </c>
      <c r="O7" s="460"/>
      <c r="P7" s="460"/>
      <c r="Q7" s="460"/>
      <c r="R7" s="460"/>
      <c r="S7" s="460"/>
      <c r="T7" s="460"/>
      <c r="U7" s="345"/>
      <c r="V7" s="345"/>
      <c r="W7" s="345"/>
    </row>
    <row r="8" spans="7:34" s="241" customFormat="1" ht="18.75">
      <c r="G8" s="341"/>
      <c r="H8" s="341"/>
      <c r="L8" s="277"/>
      <c r="M8" s="311" t="e">
        <f>#N/A</f>
        <v>#N/A</v>
      </c>
      <c r="N8" s="312" t="e">
        <f>#N/A</f>
        <v>#N/A</v>
      </c>
      <c r="O8" s="312"/>
      <c r="P8" s="312"/>
      <c r="Q8" s="312"/>
      <c r="R8" s="312"/>
      <c r="S8" s="312"/>
      <c r="T8" s="312"/>
      <c r="U8" s="347"/>
      <c r="V8" s="280"/>
      <c r="W8" s="280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</row>
    <row r="9" spans="7:34" s="241" customFormat="1" ht="18.75">
      <c r="G9" s="341"/>
      <c r="H9" s="341"/>
      <c r="L9" s="277"/>
      <c r="M9" s="311" t="e">
        <f>#N/A</f>
        <v>#N/A</v>
      </c>
      <c r="N9" s="312" t="e">
        <f>#N/A</f>
        <v>#N/A</v>
      </c>
      <c r="O9" s="312"/>
      <c r="P9" s="312"/>
      <c r="Q9" s="312"/>
      <c r="R9" s="312"/>
      <c r="S9" s="312"/>
      <c r="T9" s="312"/>
      <c r="U9" s="347"/>
      <c r="V9" s="280"/>
      <c r="W9" s="280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</row>
    <row r="10" spans="12:23" s="214" customFormat="1" ht="5.25" hidden="1">
      <c r="L10" s="343"/>
      <c r="M10" s="109" t="s">
        <v>243</v>
      </c>
      <c r="N10" s="460" t="e">
        <f>#N/A</f>
        <v>#N/A</v>
      </c>
      <c r="O10" s="460"/>
      <c r="P10" s="460"/>
      <c r="Q10" s="460"/>
      <c r="R10" s="460"/>
      <c r="S10" s="460"/>
      <c r="T10" s="460"/>
      <c r="U10" s="345"/>
      <c r="V10" s="345"/>
      <c r="W10" s="345"/>
    </row>
    <row r="11" spans="7:49" s="259" customFormat="1" ht="11.25" hidden="1">
      <c r="G11" s="348"/>
      <c r="H11" s="348"/>
      <c r="L11" s="220"/>
      <c r="M11" s="220"/>
      <c r="N11" s="220"/>
      <c r="O11" s="220"/>
      <c r="P11" s="220"/>
      <c r="Q11" s="220"/>
      <c r="R11" s="412"/>
      <c r="S11" s="412"/>
      <c r="T11" s="412"/>
      <c r="U11" s="412"/>
      <c r="V11" s="412"/>
      <c r="W11" s="412"/>
      <c r="X11" s="413"/>
      <c r="AC11" s="258" t="s">
        <v>221</v>
      </c>
      <c r="AD11" s="258" t="s">
        <v>222</v>
      </c>
      <c r="AE11" s="258" t="s">
        <v>221</v>
      </c>
      <c r="AF11" s="258" t="s">
        <v>222</v>
      </c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</row>
    <row r="12" spans="7:49" s="259" customFormat="1" ht="11.25" hidden="1">
      <c r="G12" s="348"/>
      <c r="H12" s="348"/>
      <c r="L12" s="220"/>
      <c r="M12" s="220"/>
      <c r="N12" s="220"/>
      <c r="O12" s="220"/>
      <c r="P12" s="220"/>
      <c r="Q12" s="220"/>
      <c r="R12" s="412"/>
      <c r="S12" s="412"/>
      <c r="T12" s="412"/>
      <c r="U12" s="412"/>
      <c r="V12" s="412"/>
      <c r="W12" s="412"/>
      <c r="X12" s="413"/>
      <c r="AJ12" s="349" t="s">
        <v>190</v>
      </c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</row>
    <row r="13" spans="10:36" ht="14.25">
      <c r="J13" s="284"/>
      <c r="K13" s="284"/>
      <c r="L13" s="285"/>
      <c r="M13" s="285"/>
      <c r="N13" s="285"/>
      <c r="O13" s="285"/>
      <c r="P13" s="285"/>
      <c r="Q13" s="285"/>
      <c r="R13" s="414"/>
      <c r="S13" s="414"/>
      <c r="T13" s="414"/>
      <c r="U13" s="414"/>
      <c r="V13" s="414"/>
      <c r="W13" s="414"/>
      <c r="X13" s="415"/>
      <c r="AC13" s="414"/>
      <c r="AD13" s="414"/>
      <c r="AE13" s="414"/>
      <c r="AF13" s="414"/>
      <c r="AG13" s="414"/>
      <c r="AH13" s="414"/>
      <c r="AI13" s="414"/>
      <c r="AJ13" s="414"/>
    </row>
    <row r="14" spans="10:38" ht="14.25" customHeight="1">
      <c r="J14" s="284"/>
      <c r="K14" s="284"/>
      <c r="L14" s="292" t="s">
        <v>119</v>
      </c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170" t="s">
        <v>120</v>
      </c>
    </row>
    <row r="15" spans="10:38" ht="14.25" customHeight="1">
      <c r="J15" s="284"/>
      <c r="K15" s="284"/>
      <c r="L15" s="292" t="s">
        <v>77</v>
      </c>
      <c r="M15" s="292" t="s">
        <v>223</v>
      </c>
      <c r="N15" s="292" t="s">
        <v>224</v>
      </c>
      <c r="O15" s="292"/>
      <c r="P15" s="292"/>
      <c r="Q15" s="416" t="s">
        <v>225</v>
      </c>
      <c r="R15" s="416"/>
      <c r="S15" s="416"/>
      <c r="T15" s="416"/>
      <c r="U15" s="416" t="s">
        <v>226</v>
      </c>
      <c r="V15" s="416"/>
      <c r="W15" s="416"/>
      <c r="X15" s="416"/>
      <c r="Y15" s="416" t="s">
        <v>227</v>
      </c>
      <c r="Z15" s="416"/>
      <c r="AA15" s="416"/>
      <c r="AB15" s="416"/>
      <c r="AC15" s="416" t="s">
        <v>193</v>
      </c>
      <c r="AD15" s="416"/>
      <c r="AE15" s="416"/>
      <c r="AF15" s="416"/>
      <c r="AG15" s="416"/>
      <c r="AH15" s="416"/>
      <c r="AI15" s="416"/>
      <c r="AJ15" s="292" t="s">
        <v>194</v>
      </c>
      <c r="AK15" s="351" t="s">
        <v>165</v>
      </c>
      <c r="AL15" s="170"/>
    </row>
    <row r="16" spans="10:38" ht="27.75" customHeight="1">
      <c r="J16" s="284"/>
      <c r="K16" s="284"/>
      <c r="L16" s="292"/>
      <c r="M16" s="292"/>
      <c r="N16" s="292"/>
      <c r="O16" s="292"/>
      <c r="P16" s="292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 t="s">
        <v>228</v>
      </c>
      <c r="AD16" s="416"/>
      <c r="AE16" s="170" t="s">
        <v>229</v>
      </c>
      <c r="AF16" s="170"/>
      <c r="AG16" s="417" t="s">
        <v>197</v>
      </c>
      <c r="AH16" s="417"/>
      <c r="AI16" s="417"/>
      <c r="AJ16" s="292"/>
      <c r="AK16" s="351"/>
      <c r="AL16" s="170"/>
    </row>
    <row r="17" spans="10:38" ht="14.25" customHeight="1">
      <c r="J17" s="284"/>
      <c r="K17" s="284"/>
      <c r="L17" s="292"/>
      <c r="M17" s="292"/>
      <c r="N17" s="292"/>
      <c r="O17" s="292"/>
      <c r="P17" s="292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 t="s">
        <v>230</v>
      </c>
      <c r="AD17" s="416" t="s">
        <v>231</v>
      </c>
      <c r="AE17" s="416" t="s">
        <v>230</v>
      </c>
      <c r="AF17" s="416" t="s">
        <v>231</v>
      </c>
      <c r="AG17" s="418" t="s">
        <v>232</v>
      </c>
      <c r="AH17" s="418" t="s">
        <v>233</v>
      </c>
      <c r="AI17" s="418"/>
      <c r="AJ17" s="292"/>
      <c r="AK17" s="351"/>
      <c r="AL17" s="170"/>
    </row>
    <row r="18" spans="10:38" ht="12" customHeight="1">
      <c r="J18" s="284"/>
      <c r="K18" s="355">
        <v>1</v>
      </c>
      <c r="L18" s="315" t="s">
        <v>79</v>
      </c>
      <c r="M18" s="315" t="s">
        <v>80</v>
      </c>
      <c r="N18" s="357">
        <f ca="1">OFFSET(N18,0,-1)+1</f>
        <v>3</v>
      </c>
      <c r="O18" s="357"/>
      <c r="P18" s="357"/>
      <c r="Q18" s="357">
        <f ca="1">OFFSET(Q18,0,-3)+1</f>
        <v>4</v>
      </c>
      <c r="R18" s="357"/>
      <c r="S18" s="357"/>
      <c r="T18" s="357"/>
      <c r="U18" s="357">
        <f ca="1">OFFSET(U18,0,-4)+1</f>
        <v>5</v>
      </c>
      <c r="V18" s="357"/>
      <c r="W18" s="357"/>
      <c r="X18" s="357"/>
      <c r="Y18" s="419"/>
      <c r="Z18" s="419"/>
      <c r="AA18" s="419">
        <f ca="1">OFFSET(U18,0,0)+1</f>
        <v>6</v>
      </c>
      <c r="AB18" s="420">
        <f>AA18</f>
        <v>6</v>
      </c>
      <c r="AC18" s="357">
        <f ca="1">OFFSET(AC18,0,-1)+1</f>
        <v>7</v>
      </c>
      <c r="AD18" s="357">
        <f ca="1">OFFSET(AD18,0,-1)+1</f>
        <v>8</v>
      </c>
      <c r="AE18" s="357">
        <f ca="1">OFFSET(AE18,0,-1)+1</f>
        <v>9</v>
      </c>
      <c r="AF18" s="357">
        <f ca="1">OFFSET(AF18,0,-1)+1</f>
        <v>10</v>
      </c>
      <c r="AG18" s="357">
        <f ca="1">OFFSET(AG18,0,-1)+1</f>
        <v>11</v>
      </c>
      <c r="AH18" s="357">
        <f ca="1">OFFSET(AH18,0,-1)+1</f>
        <v>12</v>
      </c>
      <c r="AI18" s="357">
        <f ca="1">OFFSET(AI18,0,-1)+1</f>
        <v>13</v>
      </c>
      <c r="AJ18" s="357">
        <f ca="1">OFFSET(AJ18,0,-1)+1</f>
        <v>14</v>
      </c>
      <c r="AK18" s="421"/>
      <c r="AL18" s="357">
        <v>15</v>
      </c>
    </row>
    <row r="19" spans="1:38" ht="22.5">
      <c r="A19" s="358">
        <v>1</v>
      </c>
      <c r="B19" s="148"/>
      <c r="C19" s="148"/>
      <c r="D19" s="148"/>
      <c r="E19" s="148"/>
      <c r="F19" s="255"/>
      <c r="G19" s="255"/>
      <c r="H19" s="255"/>
      <c r="J19" s="284"/>
      <c r="K19" s="284"/>
      <c r="L19" s="367" t="e">
        <f>mergeValue()</f>
        <v>#VALUE!</v>
      </c>
      <c r="M19" s="461" t="s">
        <v>102</v>
      </c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23" t="s">
        <v>203</v>
      </c>
    </row>
    <row r="20" spans="1:38" ht="33.75">
      <c r="A20" s="358"/>
      <c r="B20" s="358">
        <v>1</v>
      </c>
      <c r="C20" s="148"/>
      <c r="D20" s="148"/>
      <c r="E20" s="148"/>
      <c r="F20" s="424"/>
      <c r="G20" s="149"/>
      <c r="H20" s="149"/>
      <c r="I20" s="425"/>
      <c r="J20" s="302"/>
      <c r="K20" s="143"/>
      <c r="L20" s="367" t="e">
        <f>mergeValue()&amp;"."&amp;mergeValue()</f>
        <v>#VALUE!</v>
      </c>
      <c r="M20" s="368" t="s">
        <v>74</v>
      </c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276" t="s">
        <v>234</v>
      </c>
    </row>
    <row r="21" spans="1:38" ht="45">
      <c r="A21" s="358"/>
      <c r="B21" s="358"/>
      <c r="C21" s="358">
        <v>1</v>
      </c>
      <c r="D21" s="148"/>
      <c r="E21" s="148"/>
      <c r="F21" s="424"/>
      <c r="G21" s="149"/>
      <c r="H21" s="149"/>
      <c r="I21" s="425"/>
      <c r="J21" s="302"/>
      <c r="K21" s="143"/>
      <c r="L21" s="367" t="e">
        <f>mergeValue()&amp;"."&amp;mergeValue()&amp;"."&amp;mergeValue()</f>
        <v>#VALUE!</v>
      </c>
      <c r="M21" s="371" t="s">
        <v>235</v>
      </c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276" t="s">
        <v>236</v>
      </c>
    </row>
    <row r="22" spans="1:45" ht="19.5" customHeight="1">
      <c r="A22" s="358"/>
      <c r="B22" s="358"/>
      <c r="C22" s="358"/>
      <c r="D22" s="358">
        <v>1</v>
      </c>
      <c r="E22" s="148"/>
      <c r="F22" s="424"/>
      <c r="G22" s="149"/>
      <c r="H22" s="149"/>
      <c r="I22" s="427"/>
      <c r="J22" s="428"/>
      <c r="K22" s="157"/>
      <c r="L22" s="361" t="e">
        <f>mergeValue()&amp;"."&amp;mergeValue()&amp;"."&amp;mergeValue()&amp;"."&amp;mergeValue()</f>
        <v>#VALUE!</v>
      </c>
      <c r="M22" s="464"/>
      <c r="N22" s="465"/>
      <c r="O22" s="431" t="s">
        <v>79</v>
      </c>
      <c r="P22" s="432"/>
      <c r="Q22" s="379" t="s">
        <v>26</v>
      </c>
      <c r="R22" s="430"/>
      <c r="S22" s="433">
        <v>1</v>
      </c>
      <c r="T22" s="266"/>
      <c r="U22" s="379" t="s">
        <v>26</v>
      </c>
      <c r="V22" s="430"/>
      <c r="W22" s="433" t="s">
        <v>79</v>
      </c>
      <c r="X22" s="435"/>
      <c r="Y22" s="379" t="s">
        <v>26</v>
      </c>
      <c r="Z22" s="436"/>
      <c r="AA22" s="433">
        <v>1</v>
      </c>
      <c r="AB22" s="466"/>
      <c r="AC22" s="438"/>
      <c r="AD22" s="438"/>
      <c r="AE22" s="467"/>
      <c r="AF22" s="438"/>
      <c r="AG22" s="439"/>
      <c r="AH22" s="379" t="s">
        <v>73</v>
      </c>
      <c r="AI22" s="439"/>
      <c r="AJ22" s="379" t="s">
        <v>26</v>
      </c>
      <c r="AK22" s="380"/>
      <c r="AL22" s="276" t="s">
        <v>237</v>
      </c>
      <c r="AM22" s="148" t="e">
        <f>#N/A</f>
        <v>#N/A</v>
      </c>
      <c r="AN22" s="145">
        <f>IF(AND(COUNTIF(AO18:AO26,AO22)&gt;1,AO22&lt;&gt;""),"ErrUnique:HasDoubleConn","")</f>
        <v>0</v>
      </c>
      <c r="AO22" s="145"/>
      <c r="AP22" s="145"/>
      <c r="AQ22" s="145"/>
      <c r="AR22" s="145"/>
      <c r="AS22" s="145"/>
    </row>
    <row r="23" spans="1:45" ht="19.5" customHeight="1">
      <c r="A23" s="358"/>
      <c r="B23" s="358"/>
      <c r="C23" s="358"/>
      <c r="D23" s="358"/>
      <c r="E23" s="148"/>
      <c r="F23" s="424"/>
      <c r="G23" s="149"/>
      <c r="H23" s="149"/>
      <c r="I23" s="427"/>
      <c r="J23" s="428"/>
      <c r="K23" s="157"/>
      <c r="L23" s="361"/>
      <c r="M23" s="464"/>
      <c r="N23" s="465"/>
      <c r="O23" s="431"/>
      <c r="P23" s="432"/>
      <c r="Q23" s="379"/>
      <c r="R23" s="430"/>
      <c r="S23" s="433"/>
      <c r="T23" s="266"/>
      <c r="U23" s="379"/>
      <c r="V23" s="430"/>
      <c r="W23" s="433"/>
      <c r="X23" s="435"/>
      <c r="Y23" s="379"/>
      <c r="Z23" s="440"/>
      <c r="AA23" s="407"/>
      <c r="AB23" s="407"/>
      <c r="AC23" s="441"/>
      <c r="AD23" s="441"/>
      <c r="AE23" s="441"/>
      <c r="AF23" s="442">
        <f>AG22&amp;"-"&amp;AI22</f>
        <v>0</v>
      </c>
      <c r="AG23" s="442"/>
      <c r="AH23" s="442"/>
      <c r="AI23" s="442"/>
      <c r="AJ23" s="442" t="s">
        <v>26</v>
      </c>
      <c r="AK23" s="443"/>
      <c r="AL23" s="276"/>
      <c r="AN23" s="145"/>
      <c r="AO23" s="145"/>
      <c r="AP23" s="145"/>
      <c r="AQ23" s="145"/>
      <c r="AR23" s="145"/>
      <c r="AS23" s="145"/>
    </row>
    <row r="24" spans="1:45" ht="19.5" customHeight="1">
      <c r="A24" s="358"/>
      <c r="B24" s="358"/>
      <c r="C24" s="358"/>
      <c r="D24" s="358"/>
      <c r="E24" s="148"/>
      <c r="F24" s="424"/>
      <c r="G24" s="149"/>
      <c r="H24" s="149"/>
      <c r="I24" s="427"/>
      <c r="J24" s="428"/>
      <c r="K24" s="157"/>
      <c r="L24" s="361"/>
      <c r="M24" s="464"/>
      <c r="N24" s="465"/>
      <c r="O24" s="431"/>
      <c r="P24" s="432"/>
      <c r="Q24" s="379"/>
      <c r="R24" s="430"/>
      <c r="S24" s="433"/>
      <c r="T24" s="266"/>
      <c r="U24" s="379"/>
      <c r="V24" s="444"/>
      <c r="W24" s="194"/>
      <c r="X24" s="407"/>
      <c r="Y24" s="445"/>
      <c r="Z24" s="445"/>
      <c r="AA24" s="445"/>
      <c r="AB24" s="445"/>
      <c r="AC24" s="441"/>
      <c r="AD24" s="441"/>
      <c r="AE24" s="441"/>
      <c r="AF24" s="441"/>
      <c r="AG24" s="390"/>
      <c r="AH24" s="181"/>
      <c r="AI24" s="181"/>
      <c r="AJ24" s="390"/>
      <c r="AK24" s="392"/>
      <c r="AL24" s="276"/>
      <c r="AN24" s="145"/>
      <c r="AO24" s="145"/>
      <c r="AP24" s="145"/>
      <c r="AQ24" s="145"/>
      <c r="AR24" s="145"/>
      <c r="AS24" s="145"/>
    </row>
    <row r="25" spans="1:45" ht="19.5" customHeight="1">
      <c r="A25" s="358"/>
      <c r="B25" s="358"/>
      <c r="C25" s="358"/>
      <c r="D25" s="358"/>
      <c r="E25" s="148"/>
      <c r="F25" s="424"/>
      <c r="G25" s="149"/>
      <c r="H25" s="149"/>
      <c r="I25" s="427"/>
      <c r="J25" s="428"/>
      <c r="K25" s="157"/>
      <c r="L25" s="361"/>
      <c r="M25" s="464"/>
      <c r="N25" s="465"/>
      <c r="O25" s="431"/>
      <c r="P25" s="432"/>
      <c r="Q25" s="379"/>
      <c r="R25" s="446"/>
      <c r="S25" s="447"/>
      <c r="T25" s="448"/>
      <c r="U25" s="445"/>
      <c r="V25" s="445"/>
      <c r="W25" s="445"/>
      <c r="X25" s="445"/>
      <c r="Y25" s="445"/>
      <c r="Z25" s="445"/>
      <c r="AA25" s="445"/>
      <c r="AB25" s="445"/>
      <c r="AC25" s="441"/>
      <c r="AD25" s="441"/>
      <c r="AE25" s="441"/>
      <c r="AF25" s="441"/>
      <c r="AG25" s="390"/>
      <c r="AH25" s="181"/>
      <c r="AI25" s="181"/>
      <c r="AJ25" s="390"/>
      <c r="AK25" s="392"/>
      <c r="AL25" s="276"/>
      <c r="AN25" s="145"/>
      <c r="AO25" s="145"/>
      <c r="AP25" s="145"/>
      <c r="AQ25" s="145"/>
      <c r="AR25" s="145"/>
      <c r="AS25" s="145"/>
    </row>
    <row r="26" spans="1:49" s="2" customFormat="1" ht="19.5" customHeight="1">
      <c r="A26" s="358"/>
      <c r="B26" s="358"/>
      <c r="C26" s="358"/>
      <c r="D26" s="358"/>
      <c r="E26" s="198"/>
      <c r="F26" s="449"/>
      <c r="G26" s="198"/>
      <c r="H26" s="198"/>
      <c r="I26" s="427"/>
      <c r="J26" s="428"/>
      <c r="K26" s="157"/>
      <c r="L26" s="361"/>
      <c r="M26" s="464"/>
      <c r="N26" s="450"/>
      <c r="O26" s="395"/>
      <c r="P26" s="407" t="s">
        <v>238</v>
      </c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451"/>
      <c r="AL26" s="276"/>
      <c r="AM26" s="393"/>
      <c r="AN26" s="393"/>
      <c r="AO26" s="452"/>
      <c r="AP26" s="452"/>
      <c r="AQ26" s="452"/>
      <c r="AR26" s="452"/>
      <c r="AS26" s="452"/>
      <c r="AT26" s="393"/>
      <c r="AU26" s="393"/>
      <c r="AV26" s="393"/>
      <c r="AW26" s="393"/>
    </row>
    <row r="27" spans="1:49" s="2" customFormat="1" ht="15" customHeight="1">
      <c r="A27" s="358"/>
      <c r="B27" s="358"/>
      <c r="C27" s="358"/>
      <c r="D27" s="198"/>
      <c r="E27" s="198"/>
      <c r="F27" s="424"/>
      <c r="G27" s="198"/>
      <c r="H27" s="198"/>
      <c r="I27" s="360"/>
      <c r="J27" s="394"/>
      <c r="K27" s="360"/>
      <c r="L27" s="453"/>
      <c r="M27" s="396" t="s">
        <v>239</v>
      </c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2"/>
      <c r="AL27" s="276"/>
      <c r="AM27" s="393"/>
      <c r="AN27" s="393"/>
      <c r="AO27" s="452"/>
      <c r="AP27" s="452"/>
      <c r="AQ27" s="452"/>
      <c r="AR27" s="452"/>
      <c r="AS27" s="452"/>
      <c r="AT27" s="393"/>
      <c r="AU27" s="393"/>
      <c r="AV27" s="393"/>
      <c r="AW27" s="393"/>
    </row>
    <row r="28" spans="1:49" s="2" customFormat="1" ht="15" customHeight="1">
      <c r="A28" s="358"/>
      <c r="B28" s="358"/>
      <c r="C28" s="198"/>
      <c r="D28" s="198"/>
      <c r="E28" s="198"/>
      <c r="F28" s="424"/>
      <c r="G28" s="198"/>
      <c r="H28" s="198"/>
      <c r="I28" s="360"/>
      <c r="J28" s="394"/>
      <c r="K28" s="360"/>
      <c r="L28" s="388"/>
      <c r="M28" s="454" t="s">
        <v>240</v>
      </c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391"/>
      <c r="AD28" s="391"/>
      <c r="AE28" s="391"/>
      <c r="AF28" s="391"/>
      <c r="AG28" s="390"/>
      <c r="AH28" s="396"/>
      <c r="AI28" s="390"/>
      <c r="AJ28" s="454"/>
      <c r="AK28" s="181"/>
      <c r="AL28" s="392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</row>
    <row r="29" spans="1:49" s="2" customFormat="1" ht="15" customHeight="1">
      <c r="A29" s="358"/>
      <c r="B29" s="198"/>
      <c r="C29" s="198"/>
      <c r="D29" s="198"/>
      <c r="E29" s="198"/>
      <c r="F29" s="424"/>
      <c r="G29" s="198"/>
      <c r="H29" s="198"/>
      <c r="I29" s="360"/>
      <c r="J29" s="394"/>
      <c r="K29" s="360"/>
      <c r="L29" s="388"/>
      <c r="M29" s="194" t="s">
        <v>97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91"/>
      <c r="AD29" s="391"/>
      <c r="AE29" s="391"/>
      <c r="AF29" s="391"/>
      <c r="AG29" s="390"/>
      <c r="AH29" s="396"/>
      <c r="AI29" s="390"/>
      <c r="AJ29" s="454"/>
      <c r="AK29" s="181"/>
      <c r="AL29" s="392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</row>
    <row r="30" spans="6:49" s="2" customFormat="1" ht="15" customHeight="1">
      <c r="F30" s="455"/>
      <c r="G30" s="360"/>
      <c r="H30" s="360"/>
      <c r="I30" s="3"/>
      <c r="J30" s="394"/>
      <c r="L30" s="388"/>
      <c r="M30" s="407" t="s">
        <v>241</v>
      </c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391"/>
      <c r="AD30" s="391"/>
      <c r="AE30" s="391"/>
      <c r="AF30" s="391"/>
      <c r="AG30" s="390"/>
      <c r="AH30" s="396"/>
      <c r="AI30" s="390"/>
      <c r="AJ30" s="454"/>
      <c r="AK30" s="181"/>
      <c r="AL30" s="392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</row>
    <row r="31" spans="39:50" ht="3" customHeight="1">
      <c r="AM31" s="143"/>
      <c r="AX31" s="148"/>
    </row>
    <row r="32" spans="12:53" ht="14.25" customHeight="1">
      <c r="L32" s="397">
        <v>1</v>
      </c>
      <c r="M32" s="456" t="s">
        <v>188</v>
      </c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457"/>
      <c r="AZ32" s="457"/>
      <c r="BA32" s="457"/>
    </row>
    <row r="33" spans="12:52" s="143" customFormat="1" ht="14.25" customHeight="1">
      <c r="L33" s="397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8"/>
      <c r="AY33" s="458"/>
      <c r="AZ33" s="458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U8:W9 M22">
      <formula1>900</formula1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68" hidden="1" customWidth="1"/>
    <col min="2" max="2" width="9.140625" style="469" hidden="1" customWidth="1"/>
    <col min="3" max="3" width="3.7109375" style="470" customWidth="1"/>
    <col min="4" max="4" width="7.00390625" style="471" customWidth="1"/>
    <col min="5" max="5" width="11.28125" style="471" customWidth="1"/>
    <col min="6" max="6" width="41.00390625" style="471" customWidth="1"/>
    <col min="7" max="7" width="18.00390625" style="471" customWidth="1"/>
    <col min="8" max="8" width="13.140625" style="471" customWidth="1"/>
    <col min="9" max="9" width="11.421875" style="471" customWidth="1"/>
    <col min="10" max="10" width="42.140625" style="471" customWidth="1"/>
    <col min="11" max="11" width="115.7109375" style="471" customWidth="1"/>
    <col min="12" max="12" width="3.7109375" style="471" customWidth="1"/>
    <col min="13" max="16384" width="9.140625" style="471" customWidth="1"/>
  </cols>
  <sheetData>
    <row r="1" ht="14.25" hidden="1"/>
    <row r="2" ht="14.25" hidden="1"/>
    <row r="3" ht="14.25" hidden="1"/>
    <row r="4" ht="3" customHeight="1"/>
    <row r="5" spans="1:11" s="143" customFormat="1" ht="22.5" customHeight="1">
      <c r="A5" s="142"/>
      <c r="C5" s="302"/>
      <c r="D5" s="472" t="s">
        <v>244</v>
      </c>
      <c r="E5" s="472"/>
      <c r="F5" s="472"/>
      <c r="G5" s="472"/>
      <c r="H5" s="472"/>
      <c r="I5" s="472"/>
      <c r="J5" s="472"/>
      <c r="K5" s="217"/>
    </row>
    <row r="6" spans="4:11" ht="3" customHeight="1" hidden="1">
      <c r="D6" s="473"/>
      <c r="E6" s="473"/>
      <c r="G6" s="473"/>
      <c r="H6" s="473"/>
      <c r="I6" s="473"/>
      <c r="J6" s="473"/>
      <c r="K6" s="473"/>
    </row>
    <row r="7" spans="2:12" s="468" customFormat="1" ht="3" customHeight="1">
      <c r="B7" s="469"/>
      <c r="C7" s="470"/>
      <c r="D7" s="474"/>
      <c r="E7" s="474"/>
      <c r="G7" s="474"/>
      <c r="H7" s="474"/>
      <c r="I7" s="474"/>
      <c r="J7" s="474"/>
      <c r="K7" s="474"/>
      <c r="L7" s="475"/>
    </row>
    <row r="8" spans="4:11" ht="14.25" customHeight="1">
      <c r="D8" s="476" t="s">
        <v>119</v>
      </c>
      <c r="E8" s="476"/>
      <c r="F8" s="476"/>
      <c r="G8" s="476"/>
      <c r="H8" s="476"/>
      <c r="I8" s="476"/>
      <c r="J8" s="476"/>
      <c r="K8" s="476" t="s">
        <v>120</v>
      </c>
    </row>
    <row r="9" spans="4:11" ht="14.25" customHeight="1">
      <c r="D9" s="476" t="s">
        <v>77</v>
      </c>
      <c r="E9" s="476" t="s">
        <v>245</v>
      </c>
      <c r="F9" s="476"/>
      <c r="G9" s="476" t="s">
        <v>246</v>
      </c>
      <c r="H9" s="476"/>
      <c r="I9" s="476"/>
      <c r="J9" s="476"/>
      <c r="K9" s="476"/>
    </row>
    <row r="10" spans="4:11" ht="22.5">
      <c r="D10" s="476"/>
      <c r="E10" s="476" t="s">
        <v>247</v>
      </c>
      <c r="F10" s="476" t="s">
        <v>78</v>
      </c>
      <c r="G10" s="476" t="s">
        <v>78</v>
      </c>
      <c r="H10" s="476" t="s">
        <v>247</v>
      </c>
      <c r="I10" s="476" t="s">
        <v>248</v>
      </c>
      <c r="J10" s="476" t="s">
        <v>138</v>
      </c>
      <c r="K10" s="476"/>
    </row>
    <row r="11" spans="4:11" ht="12" customHeight="1">
      <c r="D11" s="231" t="s">
        <v>79</v>
      </c>
      <c r="E11" s="231" t="s">
        <v>80</v>
      </c>
      <c r="F11" s="231" t="s">
        <v>81</v>
      </c>
      <c r="G11" s="231" t="s">
        <v>82</v>
      </c>
      <c r="H11" s="231" t="s">
        <v>83</v>
      </c>
      <c r="I11" s="231" t="s">
        <v>84</v>
      </c>
      <c r="J11" s="231" t="s">
        <v>85</v>
      </c>
      <c r="K11" s="231" t="s">
        <v>108</v>
      </c>
    </row>
    <row r="12" spans="1:14" s="484" customFormat="1" ht="57" customHeight="1">
      <c r="A12" s="477" t="s">
        <v>81</v>
      </c>
      <c r="B12" s="478"/>
      <c r="C12" s="479"/>
      <c r="D12" s="480" t="s">
        <v>79</v>
      </c>
      <c r="E12" s="481"/>
      <c r="F12" s="482"/>
      <c r="G12" s="482"/>
      <c r="H12" s="482"/>
      <c r="I12" s="378"/>
      <c r="J12" s="483"/>
      <c r="K12" s="276" t="s">
        <v>249</v>
      </c>
      <c r="M12" s="485" t="e">
        <f>#N/A</f>
        <v>#N/A</v>
      </c>
      <c r="N12" s="486"/>
    </row>
    <row r="13" spans="4:11" s="471" customFormat="1" ht="15" customHeight="1">
      <c r="D13" s="303"/>
      <c r="E13" s="487" t="s">
        <v>239</v>
      </c>
      <c r="F13" s="488"/>
      <c r="G13" s="488"/>
      <c r="H13" s="488"/>
      <c r="I13" s="488"/>
      <c r="J13" s="489"/>
      <c r="K13" s="276"/>
    </row>
    <row r="14" s="471" customFormat="1" ht="3" customHeight="1"/>
    <row r="15" spans="5:10" ht="27.75" customHeight="1">
      <c r="E15" s="490" t="s">
        <v>250</v>
      </c>
      <c r="F15" s="490"/>
      <c r="G15" s="490"/>
      <c r="H15" s="490"/>
      <c r="I15" s="490"/>
      <c r="J15" s="490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77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E38" sqref="E38"/>
    </sheetView>
  </sheetViews>
  <sheetFormatPr defaultColWidth="9.140625" defaultRowHeight="11.25"/>
  <cols>
    <col min="1" max="2" width="9.140625" style="491" hidden="1" customWidth="1"/>
    <col min="3" max="3" width="3.7109375" style="492" customWidth="1"/>
    <col min="4" max="4" width="6.28125" style="491" customWidth="1"/>
    <col min="5" max="5" width="94.8515625" style="491" customWidth="1"/>
    <col min="6" max="16384" width="9.140625" style="491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93"/>
      <c r="D6" s="494"/>
      <c r="E6" s="494"/>
    </row>
    <row r="7" spans="3:6" ht="22.5" customHeight="1">
      <c r="C7" s="493"/>
      <c r="D7" s="161" t="s">
        <v>251</v>
      </c>
      <c r="E7" s="161"/>
      <c r="F7" s="495"/>
    </row>
    <row r="8" spans="3:5" ht="3" customHeight="1">
      <c r="C8" s="493"/>
      <c r="D8" s="494"/>
      <c r="E8" s="494"/>
    </row>
    <row r="9" spans="3:5" ht="15.75" customHeight="1">
      <c r="C9" s="493"/>
      <c r="D9" s="292" t="s">
        <v>77</v>
      </c>
      <c r="E9" s="496" t="s">
        <v>252</v>
      </c>
    </row>
    <row r="10" spans="3:5" ht="12" customHeight="1">
      <c r="C10" s="493"/>
      <c r="D10" s="231" t="s">
        <v>79</v>
      </c>
      <c r="E10" s="231" t="s">
        <v>80</v>
      </c>
    </row>
    <row r="11" spans="3:5" ht="11.25" customHeight="1" hidden="1">
      <c r="C11" s="493"/>
      <c r="D11" s="497">
        <v>0</v>
      </c>
      <c r="E11" s="498"/>
    </row>
    <row r="12" spans="3:5" ht="15" customHeight="1">
      <c r="C12" s="499"/>
      <c r="D12" s="500">
        <v>1</v>
      </c>
      <c r="E12" s="501" t="s">
        <v>253</v>
      </c>
    </row>
    <row r="13" spans="3:5" ht="12" customHeight="1">
      <c r="C13" s="493"/>
      <c r="D13" s="502"/>
      <c r="E13" s="503" t="s">
        <v>254</v>
      </c>
    </row>
    <row r="14" ht="3" customHeight="1"/>
    <row r="15" spans="3:9" ht="22.5" customHeight="1">
      <c r="C15" s="504"/>
      <c r="D15" s="505" t="s">
        <v>255</v>
      </c>
      <c r="E15" s="505"/>
      <c r="F15" s="506"/>
      <c r="G15" s="506"/>
      <c r="H15" s="506"/>
      <c r="I15" s="506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91" hidden="1" customWidth="1"/>
    <col min="3" max="3" width="3.7109375" style="492" customWidth="1"/>
    <col min="4" max="4" width="6.28125" style="491" customWidth="1"/>
    <col min="5" max="5" width="94.8515625" style="491" customWidth="1"/>
    <col min="6" max="16384" width="9.140625" style="491" customWidth="1"/>
  </cols>
  <sheetData>
    <row r="1" ht="14.25" hidden="1">
      <c r="L1" s="507"/>
    </row>
    <row r="2" ht="14.25" hidden="1"/>
    <row r="3" ht="14.25" hidden="1"/>
    <row r="4" ht="14.25" hidden="1"/>
    <row r="5" ht="14.25" hidden="1"/>
    <row r="6" spans="3:5" ht="3" customHeight="1">
      <c r="C6" s="493"/>
      <c r="D6" s="494"/>
      <c r="E6" s="494"/>
    </row>
    <row r="7" spans="3:6" ht="22.5" customHeight="1">
      <c r="C7" s="493"/>
      <c r="D7" s="161" t="s">
        <v>256</v>
      </c>
      <c r="E7" s="161"/>
      <c r="F7" s="495"/>
    </row>
    <row r="8" spans="3:5" ht="3" customHeight="1">
      <c r="C8" s="493"/>
      <c r="D8" s="494"/>
      <c r="E8" s="494"/>
    </row>
    <row r="9" spans="3:5" ht="15.75" customHeight="1">
      <c r="C9" s="493"/>
      <c r="D9" s="292" t="s">
        <v>77</v>
      </c>
      <c r="E9" s="294" t="s">
        <v>257</v>
      </c>
    </row>
    <row r="10" spans="3:5" ht="12" customHeight="1">
      <c r="C10" s="493"/>
      <c r="D10" s="231" t="s">
        <v>79</v>
      </c>
      <c r="E10" s="231" t="s">
        <v>80</v>
      </c>
    </row>
    <row r="11" spans="3:5" ht="15" customHeight="1" hidden="1">
      <c r="C11" s="493"/>
      <c r="D11" s="500">
        <v>0</v>
      </c>
      <c r="E11" s="508"/>
    </row>
    <row r="12" spans="3:5" ht="14.25">
      <c r="C12" s="493"/>
      <c r="D12" s="303"/>
      <c r="E12" s="509" t="s">
        <v>254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B5" sqref="B5"/>
    </sheetView>
  </sheetViews>
  <sheetFormatPr defaultColWidth="9.140625" defaultRowHeight="11.25"/>
  <cols>
    <col min="1" max="1" width="1.7109375" style="510" customWidth="1"/>
    <col min="2" max="2" width="34.57421875" style="510" customWidth="1"/>
    <col min="3" max="3" width="85.57421875" style="510" customWidth="1"/>
    <col min="4" max="4" width="17.7109375" style="510" customWidth="1"/>
    <col min="5" max="16384" width="9.140625" style="510" customWidth="1"/>
  </cols>
  <sheetData>
    <row r="1" ht="3" customHeight="1"/>
    <row r="2" spans="2:5" ht="22.5">
      <c r="B2" s="511" t="s">
        <v>258</v>
      </c>
      <c r="C2" s="511"/>
      <c r="D2" s="511"/>
      <c r="E2" s="512"/>
    </row>
    <row r="3" ht="3" customHeight="1"/>
    <row r="4" spans="2:4" ht="21.75" customHeight="1">
      <c r="B4" s="513" t="s">
        <v>259</v>
      </c>
      <c r="C4" s="513" t="s">
        <v>260</v>
      </c>
      <c r="D4" s="513" t="s">
        <v>19</v>
      </c>
    </row>
    <row r="5" ht="12"/>
  </sheetData>
  <sheetProtection password="FA9C" sheet="1" formatColumns="0" formatRows="0" autoFilter="0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07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4">
        <f>IF('Форма 3.11'!$F$10="",1,0)</f>
        <v>0</v>
      </c>
    </row>
    <row r="2" ht="11.25">
      <c r="A2" s="4">
        <f>IF('Форма 3.11'!$G$10="",1,0)</f>
        <v>0</v>
      </c>
    </row>
    <row r="3" ht="11.25">
      <c r="A3" s="4">
        <f>IF('Форма 3.11'!$F$11="",1,0)</f>
        <v>0</v>
      </c>
    </row>
    <row r="4" ht="11.25">
      <c r="A4" s="4">
        <f>IF('Форма 3.11'!$G$11="",1,0)</f>
        <v>0</v>
      </c>
    </row>
    <row r="5" ht="11.25">
      <c r="A5" s="4">
        <f>IF('Форма 3.11'!$F$12="",1,0)</f>
        <v>0</v>
      </c>
    </row>
    <row r="6" ht="11.25">
      <c r="A6" s="4">
        <f>IF('Форма 3.11'!$G$12="",1,0)</f>
        <v>0</v>
      </c>
    </row>
    <row r="7" ht="11.25">
      <c r="A7" s="4">
        <f>IF('Форма 3.11'!$F$13="",1,0)</f>
        <v>0</v>
      </c>
    </row>
    <row r="8" ht="11.25">
      <c r="A8" s="4">
        <f>IF('Форма 3.11'!$G$13="",1,0)</f>
        <v>0</v>
      </c>
    </row>
    <row r="9" ht="11.25">
      <c r="A9" s="4">
        <f>IF('Форма 3.12.1'!$J$15="",1,0)</f>
        <v>0</v>
      </c>
    </row>
    <row r="10" ht="11.25">
      <c r="A10" s="4">
        <f>IF('Форма 3.12.1'!$K$15="",1,0)</f>
        <v>0</v>
      </c>
    </row>
    <row r="11" ht="11.25">
      <c r="A11" s="4">
        <f>IF('Форма 3.12.1'!$H$17="",1,0)</f>
        <v>0</v>
      </c>
    </row>
    <row r="12" ht="11.25">
      <c r="A12" s="4">
        <f>IF('Форма 3.12.1'!$I$17="",1,0)</f>
        <v>0</v>
      </c>
    </row>
    <row r="13" ht="11.25">
      <c r="A13" s="4">
        <f>IF('Форма 3.12.1'!$J$17="",1,0)</f>
        <v>0</v>
      </c>
    </row>
    <row r="14" ht="11.25">
      <c r="A14" s="4">
        <f>IF('Форма 3.12.1'!$H$24="",1,0)</f>
        <v>0</v>
      </c>
    </row>
    <row r="15" ht="11.25">
      <c r="A15" s="4">
        <f>IF('Форма 3.12.1'!$I$24="",1,0)</f>
        <v>0</v>
      </c>
    </row>
    <row r="16" ht="11.25">
      <c r="A16" s="4">
        <f>IF('Форма 3.12.1'!$J$24="",1,0)</f>
        <v>0</v>
      </c>
    </row>
    <row r="17" ht="11.25">
      <c r="A17" s="4">
        <f>IF('Форма 3.12.1'!$H$29="",1,0)</f>
        <v>0</v>
      </c>
    </row>
    <row r="18" ht="11.25">
      <c r="A18" s="4">
        <f>IF('Форма 3.12.1'!$I$29="",1,0)</f>
        <v>0</v>
      </c>
    </row>
    <row r="19" ht="11.25">
      <c r="A19" s="4">
        <f>IF('Форма 3.12.1'!$J$29="",1,0)</f>
        <v>0</v>
      </c>
    </row>
    <row r="20" ht="11.25">
      <c r="A20" s="4">
        <f>IF('Форма 3.12.1'!$H$34="",1,0)</f>
        <v>0</v>
      </c>
    </row>
    <row r="21" ht="11.25">
      <c r="A21" s="4">
        <f>IF('Форма 3.12.1'!$I$34="",1,0)</f>
        <v>0</v>
      </c>
    </row>
    <row r="22" ht="11.25">
      <c r="A22" s="4">
        <f>IF('Форма 3.12.1'!$J$34="",1,0)</f>
        <v>0</v>
      </c>
    </row>
    <row r="23" ht="11.25">
      <c r="A23" s="4">
        <f>IF('Форма 3.12.1'!$H$39="",1,0)</f>
        <v>0</v>
      </c>
    </row>
    <row r="24" ht="11.25">
      <c r="A24" s="4">
        <f>IF('Форма 3.12.1'!$I$39="",1,0)</f>
        <v>0</v>
      </c>
    </row>
    <row r="25" ht="11.25">
      <c r="A25" s="4">
        <f>IF('Форма 3.12.1'!$J$39="",1,0)</f>
        <v>0</v>
      </c>
    </row>
    <row r="26" ht="11.25">
      <c r="A26" s="4">
        <f>IF('Форма 3.12.2 | Т-ВО'!$O$22="",1,0)</f>
        <v>0</v>
      </c>
    </row>
    <row r="27" ht="11.25">
      <c r="A27" s="4">
        <f>IF('Форма 3.12.2 | Т-ВО'!$R$23="",1,0)</f>
        <v>0</v>
      </c>
    </row>
    <row r="28" ht="11.25">
      <c r="A28" s="4">
        <f>IF('Форма 3.12.2 | Т-ВО'!$T$23="",1,0)</f>
        <v>0</v>
      </c>
    </row>
    <row r="29" ht="11.25">
      <c r="A29" s="4">
        <f>IF('Форма 3.12.2 | Т-ВО'!$S$23="",1,0)</f>
        <v>0</v>
      </c>
    </row>
    <row r="30" ht="11.25">
      <c r="A30" s="4">
        <f>IF('Форма 3.12.2 | Т-ВО'!$U$23="",1,0)</f>
        <v>0</v>
      </c>
    </row>
    <row r="31" ht="11.25">
      <c r="A31" s="4">
        <f>IF('Форма 3.12.2 | Т-транс'!$O$22="",1,0)</f>
        <v>0</v>
      </c>
    </row>
    <row r="32" ht="11.25">
      <c r="A32" s="4">
        <f>IF('Форма 3.12.2 | Т-транс'!$R$23="",1,0)</f>
        <v>0</v>
      </c>
    </row>
    <row r="33" ht="11.25">
      <c r="A33" s="4">
        <f>IF('Форма 3.12.2 | Т-транс'!$T$23="",1,0)</f>
        <v>0</v>
      </c>
    </row>
    <row r="34" ht="11.25">
      <c r="A34" s="4">
        <f>IF('Форма 3.12.2 | Т-транс'!$S$23="",1,0)</f>
        <v>0</v>
      </c>
    </row>
    <row r="35" ht="11.25">
      <c r="A35" s="4">
        <f>IF('Форма 3.12.2 | Т-транс'!$U$23="",1,0)</f>
        <v>0</v>
      </c>
    </row>
    <row r="36" ht="11.25">
      <c r="A36" s="4">
        <f>IF('Форма 3.12.3 | Т-подкл(инд)'!$M$22="",1,0)</f>
        <v>1</v>
      </c>
    </row>
    <row r="37" ht="11.25">
      <c r="A37" s="4">
        <f>IF('Форма 3.12.3 | Т-подкл(инд)'!$Q$22="",1,0)</f>
        <v>1</v>
      </c>
    </row>
    <row r="38" ht="11.25">
      <c r="A38" s="4">
        <f>IF('Форма 3.12.3 | Т-подкл(инд)'!$AD$22="",1,0)</f>
        <v>1</v>
      </c>
    </row>
    <row r="39" ht="11.25">
      <c r="A39" s="4">
        <f>IF('Форма 3.12.3 | Т-подкл(инд)'!$AE$22="",1,0)</f>
        <v>1</v>
      </c>
    </row>
    <row r="40" ht="11.25">
      <c r="A40" s="4">
        <f>IF('Форма 3.12.3 | Т-подкл(инд)'!$AF$22="",1,0)</f>
        <v>1</v>
      </c>
    </row>
    <row r="41" ht="11.25">
      <c r="A41" s="4">
        <f>IF('Форма 3.12.3 | Т-подкл(инд)'!$AG$22="",1,0)</f>
        <v>1</v>
      </c>
    </row>
    <row r="42" ht="11.25">
      <c r="A42" s="4">
        <f>IF('Форма 3.12.3 | Т-подкл(инд)'!$AH$22="",1,0)</f>
        <v>1</v>
      </c>
    </row>
    <row r="43" ht="11.25">
      <c r="A43" s="4">
        <f>IF('Форма 3.12.3 | Т-подкл(инд)'!$AJ$22="",1,0)</f>
        <v>1</v>
      </c>
    </row>
    <row r="44" ht="11.25">
      <c r="A44" s="4">
        <f>IF('Форма 3.12.3 | Т-подкл(инд)'!$N$22="",1,0)</f>
        <v>0</v>
      </c>
    </row>
    <row r="45" ht="11.25">
      <c r="A45" s="4">
        <f>IF('Форма 3.12.3 | Т-подкл(инд)'!$R$22="",1,0)</f>
        <v>0</v>
      </c>
    </row>
    <row r="46" ht="11.25">
      <c r="A46" s="4">
        <f>IF('Форма 3.12.3 | Т-подкл(инд)'!$V$22="",1,0)</f>
        <v>0</v>
      </c>
    </row>
    <row r="47" ht="11.25">
      <c r="A47" s="4">
        <f>IF('Форма 3.12.3 | Т-подкл(инд)'!$Z$22="",1,0)</f>
        <v>0</v>
      </c>
    </row>
    <row r="48" ht="11.25">
      <c r="A48" s="4">
        <f>IF('Форма 3.12.3 | Т-подкл(инд)'!$AI$22="",1,0)</f>
        <v>0</v>
      </c>
    </row>
    <row r="49" ht="11.25">
      <c r="A49" s="4">
        <f>IF('Форма 3.12.3 | Т-подкл(инд)'!$AK$22="",1,0)</f>
        <v>0</v>
      </c>
    </row>
    <row r="50" ht="11.25">
      <c r="A50" s="4">
        <f>IF('Форма 3.12.3 | Т-подкл'!$P$22="",1,0)</f>
        <v>1</v>
      </c>
    </row>
    <row r="51" ht="11.25">
      <c r="A51" s="4">
        <f>IF('Форма 3.12.3 | Т-подкл'!$AC$22="",1,0)</f>
        <v>1</v>
      </c>
    </row>
    <row r="52" ht="11.25">
      <c r="A52" s="4">
        <f>IF('Форма 3.12.3 | Т-подкл'!$AD$22="",1,0)</f>
        <v>1</v>
      </c>
    </row>
    <row r="53" ht="11.25">
      <c r="A53" s="4">
        <f>IF('Форма 3.12.3 | Т-подкл'!$AE$22="",1,0)</f>
        <v>1</v>
      </c>
    </row>
    <row r="54" ht="11.25">
      <c r="A54" s="4">
        <f>IF('Форма 3.12.3 | Т-подкл'!$AF$22="",1,0)</f>
        <v>1</v>
      </c>
    </row>
    <row r="55" ht="11.25">
      <c r="A55" s="4">
        <f>IF('Форма 3.12.3 | Т-подкл'!$AG$22="",1,0)</f>
        <v>1</v>
      </c>
    </row>
    <row r="56" ht="11.25">
      <c r="A56" s="4">
        <f>IF('Форма 3.12.3 | Т-подкл'!$AI$22="",1,0)</f>
        <v>1</v>
      </c>
    </row>
    <row r="57" ht="11.25">
      <c r="A57" s="4">
        <f>IF('Форма 3.12.3 | Т-подкл'!$Q$22="",1,0)</f>
        <v>0</v>
      </c>
    </row>
    <row r="58" ht="11.25">
      <c r="A58" s="4">
        <f>IF('Форма 3.12.3 | Т-подкл'!$U$22="",1,0)</f>
        <v>0</v>
      </c>
    </row>
    <row r="59" ht="11.25">
      <c r="A59" s="4">
        <f>IF('Форма 3.12.3 | Т-подкл'!$Y$22="",1,0)</f>
        <v>0</v>
      </c>
    </row>
    <row r="60" ht="11.25">
      <c r="A60" s="4">
        <f>IF('Форма 3.12.3 | Т-подкл'!$AH$22="",1,0)</f>
        <v>0</v>
      </c>
    </row>
    <row r="61" ht="11.25">
      <c r="A61" s="4">
        <f>IF('Форма 3.12.3 | Т-подкл'!$AJ$22="",1,0)</f>
        <v>0</v>
      </c>
    </row>
    <row r="62" ht="11.25">
      <c r="A62" s="4">
        <f>IF('Форма 1.0.2'!$E$12="",1,0)</f>
        <v>1</v>
      </c>
    </row>
    <row r="63" ht="11.25">
      <c r="A63" s="4">
        <f>IF('Форма 1.0.2'!$F$12="",1,0)</f>
        <v>1</v>
      </c>
    </row>
    <row r="64" ht="11.25">
      <c r="A64" s="4">
        <f>IF('Форма 1.0.2'!$G$12="",1,0)</f>
        <v>1</v>
      </c>
    </row>
    <row r="65" ht="11.25">
      <c r="A65" s="4">
        <f>IF('Форма 1.0.2'!$H$12="",1,0)</f>
        <v>1</v>
      </c>
    </row>
    <row r="66" ht="11.25">
      <c r="A66" s="4">
        <f>IF('Форма 1.0.2'!$I$12="",1,0)</f>
        <v>1</v>
      </c>
    </row>
    <row r="67" ht="11.25">
      <c r="A67" s="4">
        <f>IF('Форма 1.0.2'!$J$12="",1,0)</f>
        <v>1</v>
      </c>
    </row>
    <row r="68" ht="11.25">
      <c r="A68" s="4">
        <f>IF('Сведения об изменении'!$E$12="",1,0)</f>
        <v>0</v>
      </c>
    </row>
    <row r="69" ht="11.25">
      <c r="A69" s="4">
        <f>IF(Территории!$E$12="",1,0)</f>
        <v>0</v>
      </c>
    </row>
    <row r="70" ht="11.25">
      <c r="A70" s="4">
        <f>IF('Перечень тарифов'!$E$21="",1,0)</f>
        <v>0</v>
      </c>
    </row>
    <row r="71" ht="11.25">
      <c r="A71" s="4">
        <f>IF('Перечень тарифов'!$F$21="",1,0)</f>
        <v>0</v>
      </c>
    </row>
    <row r="72" ht="11.25">
      <c r="A72" s="4">
        <f>IF('Перечень тарифов'!$G$21="",1,0)</f>
        <v>0</v>
      </c>
    </row>
    <row r="73" ht="11.25">
      <c r="A73" s="4">
        <f>IF('Перечень тарифов'!$K$21="",1,0)</f>
        <v>0</v>
      </c>
    </row>
    <row r="74" ht="11.25">
      <c r="A74" s="4">
        <f>IF('Перечень тарифов'!$O$21="",1,0)</f>
        <v>0</v>
      </c>
    </row>
    <row r="75" ht="11.25">
      <c r="A75" s="4">
        <f>IF('Перечень тарифов'!$E$25="",1,0)</f>
        <v>0</v>
      </c>
    </row>
    <row r="76" ht="11.25">
      <c r="A76" s="4">
        <f>IF('Перечень тарифов'!$F$25="",1,0)</f>
        <v>0</v>
      </c>
    </row>
    <row r="77" ht="11.25">
      <c r="A77" s="4">
        <f>IF('Перечень тарифов'!$K$25="",1,0)</f>
        <v>0</v>
      </c>
    </row>
    <row r="78" ht="11.25">
      <c r="A78" s="4">
        <f>IF('Перечень тарифов'!$O$25="",1,0)</f>
        <v>0</v>
      </c>
    </row>
    <row r="79" ht="11.25">
      <c r="A79" s="4">
        <f>IF('Перечень тарифов'!$G$25="",1,0)</f>
        <v>0</v>
      </c>
    </row>
    <row r="80" ht="11.25">
      <c r="A80" s="4">
        <f>IF('Форма 3.12.2 | Т-ВО'!$O$23="",1,0)</f>
        <v>0</v>
      </c>
    </row>
    <row r="81" ht="11.25">
      <c r="A81" s="4">
        <f>IF('Форма 3.12.2 | Т-транс'!$O$23="",1,0)</f>
        <v>0</v>
      </c>
    </row>
    <row r="82" ht="11.25">
      <c r="A82" s="4">
        <f>IF('Форма 3.12.1'!$H$19="",1,0)</f>
        <v>0</v>
      </c>
    </row>
    <row r="83" ht="11.25">
      <c r="A83" s="4">
        <f>IF('Форма 3.12.1'!$I$19="",1,0)</f>
        <v>0</v>
      </c>
    </row>
    <row r="84" ht="11.25">
      <c r="A84" s="4">
        <f>IF('Форма 3.12.1'!$J$19="",1,0)</f>
        <v>0</v>
      </c>
    </row>
    <row r="85" ht="11.25">
      <c r="A85" s="4">
        <f>IF('Форма 3.12.1'!$H$26="",1,0)</f>
        <v>0</v>
      </c>
    </row>
    <row r="86" ht="11.25">
      <c r="A86" s="4">
        <f>IF('Форма 3.12.1'!$I$26="",1,0)</f>
        <v>0</v>
      </c>
    </row>
    <row r="87" ht="11.25">
      <c r="A87" s="4">
        <f>IF('Форма 3.12.1'!$J$26="",1,0)</f>
        <v>0</v>
      </c>
    </row>
    <row r="88" ht="11.25">
      <c r="A88" s="4">
        <f>IF('Форма 3.12.1'!$H$31="",1,0)</f>
        <v>0</v>
      </c>
    </row>
    <row r="89" ht="11.25">
      <c r="A89" s="4">
        <f>IF('Форма 3.12.1'!$I$31="",1,0)</f>
        <v>0</v>
      </c>
    </row>
    <row r="90" ht="11.25">
      <c r="A90" s="4">
        <f>IF('Форма 3.12.1'!$J$31="",1,0)</f>
        <v>0</v>
      </c>
    </row>
    <row r="91" ht="11.25">
      <c r="A91" s="4">
        <f>IF('Форма 3.12.1'!$H$36="",1,0)</f>
        <v>0</v>
      </c>
    </row>
    <row r="92" ht="11.25">
      <c r="A92" s="4">
        <f>IF('Форма 3.12.1'!$I$36="",1,0)</f>
        <v>0</v>
      </c>
    </row>
    <row r="93" ht="11.25">
      <c r="A93" s="4">
        <f>IF('Форма 3.12.1'!$J$36="",1,0)</f>
        <v>0</v>
      </c>
    </row>
    <row r="94" ht="11.25">
      <c r="A94" s="4">
        <f>IF('Форма 3.12.1'!$H$41="",1,0)</f>
        <v>0</v>
      </c>
    </row>
    <row r="95" ht="11.25">
      <c r="A95" s="4">
        <f>IF('Форма 3.12.1'!$I$41="",1,0)</f>
        <v>0</v>
      </c>
    </row>
    <row r="96" ht="11.25">
      <c r="A96" s="4">
        <f>IF('Форма 3.12.1'!$J$41="",1,0)</f>
        <v>0</v>
      </c>
    </row>
    <row r="97" ht="11.25">
      <c r="A97" s="4">
        <f>IF('Форма 3.12.1'!$K$22="",1,0)</f>
        <v>0</v>
      </c>
    </row>
    <row r="98" ht="11.25">
      <c r="A98" s="4">
        <f>IF('Форма 3.12.2 | Т-ВО'!$Y$23="",1,0)</f>
        <v>0</v>
      </c>
    </row>
    <row r="99" ht="11.25">
      <c r="A99" s="4">
        <f>IF('Форма 3.12.2 | Т-ВО'!$AA$23="",1,0)</f>
        <v>0</v>
      </c>
    </row>
    <row r="100" ht="11.25">
      <c r="A100" s="4">
        <f>IF('Форма 3.12.2 | Т-ВО'!$V$23="",1,0)</f>
        <v>0</v>
      </c>
    </row>
    <row r="101" ht="11.25">
      <c r="A101" s="4">
        <f>IF('Форма 3.12.2 | Т-ВО'!$Z$23="",1,0)</f>
        <v>0</v>
      </c>
    </row>
    <row r="102" ht="11.25">
      <c r="A102" s="4">
        <f>IF('Форма 3.12.2 | Т-ВО'!$AB$23="",1,0)</f>
        <v>0</v>
      </c>
    </row>
    <row r="103" ht="11.25">
      <c r="A103" s="4">
        <f>IF('Форма 3.12.2 | Т-транс'!$Y$23="",1,0)</f>
        <v>0</v>
      </c>
    </row>
    <row r="104" ht="11.25">
      <c r="A104" s="4">
        <f>IF('Форма 3.12.2 | Т-транс'!$AA$23="",1,0)</f>
        <v>0</v>
      </c>
    </row>
    <row r="105" ht="11.25">
      <c r="A105" s="4">
        <f>IF('Форма 3.12.2 | Т-транс'!$V$23="",1,0)</f>
        <v>0</v>
      </c>
    </row>
    <row r="106" ht="11.25">
      <c r="A106" s="4">
        <f>IF('Форма 3.12.2 | Т-транс'!$Z$23="",1,0)</f>
        <v>0</v>
      </c>
    </row>
    <row r="107" ht="11.25">
      <c r="A107" s="4">
        <f>IF('Форма 3.12.2 | Т-транс'!$AB$23="",1,0)</f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261</v>
      </c>
      <c r="B1" s="4" t="s">
        <v>262</v>
      </c>
      <c r="C1" s="4" t="s">
        <v>263</v>
      </c>
    </row>
    <row r="2" spans="1:3" ht="11.25">
      <c r="A2" s="4">
        <v>4189678</v>
      </c>
      <c r="B2" s="4" t="s">
        <v>264</v>
      </c>
      <c r="C2" s="4" t="s">
        <v>265</v>
      </c>
    </row>
    <row r="3" spans="1:3" ht="11.25">
      <c r="A3" s="4">
        <v>4190415</v>
      </c>
      <c r="B3" s="4" t="s">
        <v>266</v>
      </c>
      <c r="C3" s="4" t="s">
        <v>265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14" customWidth="1"/>
    <col min="2" max="2" width="66.00390625" style="514" customWidth="1"/>
    <col min="3" max="16384" width="9.140625" style="514" customWidth="1"/>
  </cols>
  <sheetData>
    <row r="3" ht="11.25">
      <c r="B3" s="515" t="s">
        <v>91</v>
      </c>
    </row>
    <row r="4" ht="11.25">
      <c r="B4" s="515" t="s">
        <v>267</v>
      </c>
    </row>
    <row r="5" ht="11.25">
      <c r="B5" s="515" t="s">
        <v>268</v>
      </c>
    </row>
    <row r="6" ht="11.25">
      <c r="B6" s="515" t="s">
        <v>269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16" customWidth="1"/>
    <col min="2" max="16384" width="9.140625" style="51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8.7109375" style="0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#VALUE!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password="FA9C"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3"/>
  <legacyDrawing r:id="rId2"/>
  <oleObjects>
    <oleObject progId="" shapeId="937915304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518" customWidth="1"/>
    <col min="2" max="16384" width="9.140625" style="518" customWidth="1"/>
  </cols>
  <sheetData>
    <row r="1" spans="1:5" ht="15">
      <c r="A1" s="519" t="s">
        <v>270</v>
      </c>
      <c r="B1" s="519" t="s">
        <v>271</v>
      </c>
      <c r="C1" s="519"/>
      <c r="D1" s="519"/>
      <c r="E1" s="519"/>
    </row>
    <row r="2" spans="1:5" ht="15">
      <c r="A2" s="519"/>
      <c r="B2" s="519"/>
      <c r="C2" s="519"/>
      <c r="D2" s="519"/>
      <c r="E2" s="519"/>
    </row>
    <row r="3" spans="1:5" ht="15">
      <c r="A3" s="519"/>
      <c r="B3" s="519"/>
      <c r="C3" s="519"/>
      <c r="D3" s="519"/>
      <c r="E3" s="519"/>
    </row>
    <row r="4" spans="1:5" ht="15">
      <c r="A4" s="519"/>
      <c r="B4" s="519"/>
      <c r="C4" s="519"/>
      <c r="D4" s="519"/>
      <c r="E4" s="519"/>
    </row>
    <row r="5" spans="1:5" ht="15">
      <c r="A5" s="519"/>
      <c r="B5" s="519"/>
      <c r="C5" s="519"/>
      <c r="D5" s="519"/>
      <c r="E5" s="519"/>
    </row>
    <row r="6" spans="1:5" ht="15">
      <c r="A6" s="519"/>
      <c r="B6" s="519"/>
      <c r="C6" s="519"/>
      <c r="D6" s="519"/>
      <c r="E6" s="519"/>
    </row>
    <row r="7" spans="1:5" ht="15">
      <c r="A7" s="519"/>
      <c r="B7" s="519"/>
      <c r="C7" s="519"/>
      <c r="D7" s="519"/>
      <c r="E7" s="519"/>
    </row>
    <row r="8" spans="1:5" ht="15">
      <c r="A8" s="519"/>
      <c r="B8" s="519"/>
      <c r="C8" s="519"/>
      <c r="D8" s="519"/>
      <c r="E8" s="51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B5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272</v>
      </c>
      <c r="B1" s="4" t="s">
        <v>273</v>
      </c>
    </row>
    <row r="2" spans="1:2" ht="11.25">
      <c r="A2" s="4">
        <v>4213771</v>
      </c>
      <c r="B2" s="4" t="s">
        <v>274</v>
      </c>
    </row>
    <row r="3" spans="1:2" ht="11.25">
      <c r="A3" s="4">
        <v>4213772</v>
      </c>
      <c r="B3" s="4" t="s">
        <v>275</v>
      </c>
    </row>
    <row r="4" spans="1:2" ht="11.25">
      <c r="A4" s="4">
        <v>4213773</v>
      </c>
      <c r="B4" s="4" t="s">
        <v>116</v>
      </c>
    </row>
    <row r="5" spans="1:2" ht="11.25">
      <c r="A5" s="4">
        <v>4213774</v>
      </c>
      <c r="B5" s="4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272</v>
      </c>
      <c r="B1" s="4" t="s">
        <v>276</v>
      </c>
    </row>
    <row r="2" spans="1:2" ht="11.25">
      <c r="A2" s="4">
        <v>4189714</v>
      </c>
      <c r="B2" s="4" t="s">
        <v>115</v>
      </c>
    </row>
    <row r="3" spans="1:2" ht="11.25">
      <c r="A3" s="4">
        <v>4189713</v>
      </c>
      <c r="B3" s="4" t="s">
        <v>117</v>
      </c>
    </row>
    <row r="4" spans="1:2" ht="11.25">
      <c r="A4" s="4">
        <v>4189712</v>
      </c>
      <c r="B4" s="4" t="s">
        <v>277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20" customWidth="1"/>
  </cols>
  <sheetData>
    <row r="1" ht="12.75">
      <c r="A1" s="52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18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22" customWidth="1"/>
    <col min="2" max="2" width="21.140625" style="522" customWidth="1"/>
    <col min="3" max="16384" width="9.140625" style="523" customWidth="1"/>
  </cols>
  <sheetData>
    <row r="1" spans="1:2" ht="11.25">
      <c r="A1" s="524" t="s">
        <v>278</v>
      </c>
      <c r="B1" s="524" t="s">
        <v>279</v>
      </c>
    </row>
    <row r="2" spans="1:2" ht="11.25">
      <c r="A2" s="2" t="s">
        <v>280</v>
      </c>
      <c r="B2" s="2" t="s">
        <v>281</v>
      </c>
    </row>
    <row r="3" spans="1:2" ht="11.25">
      <c r="A3" s="2" t="s">
        <v>282</v>
      </c>
      <c r="B3" s="2" t="s">
        <v>283</v>
      </c>
    </row>
    <row r="4" spans="1:2" ht="11.25">
      <c r="A4" s="2" t="s">
        <v>284</v>
      </c>
      <c r="B4" s="2" t="s">
        <v>285</v>
      </c>
    </row>
    <row r="5" spans="1:2" ht="11.25">
      <c r="A5" s="2" t="s">
        <v>286</v>
      </c>
      <c r="B5" s="2" t="s">
        <v>287</v>
      </c>
    </row>
    <row r="6" spans="1:2" ht="11.25">
      <c r="A6" s="2" t="s">
        <v>288</v>
      </c>
      <c r="B6" s="2" t="s">
        <v>289</v>
      </c>
    </row>
    <row r="7" spans="1:2" ht="11.25">
      <c r="A7" s="2" t="s">
        <v>290</v>
      </c>
      <c r="B7" s="2" t="s">
        <v>291</v>
      </c>
    </row>
    <row r="8" spans="1:2" ht="11.25">
      <c r="A8" s="2" t="s">
        <v>292</v>
      </c>
      <c r="B8" s="2" t="s">
        <v>293</v>
      </c>
    </row>
    <row r="9" spans="1:2" ht="11.25">
      <c r="A9" s="2" t="s">
        <v>294</v>
      </c>
      <c r="B9" s="2" t="s">
        <v>295</v>
      </c>
    </row>
    <row r="10" spans="1:2" ht="11.25">
      <c r="A10" s="2" t="s">
        <v>296</v>
      </c>
      <c r="B10" s="2" t="s">
        <v>297</v>
      </c>
    </row>
    <row r="11" spans="1:2" ht="11.25">
      <c r="A11" s="2" t="s">
        <v>298</v>
      </c>
      <c r="B11" s="2" t="s">
        <v>299</v>
      </c>
    </row>
    <row r="12" spans="1:2" ht="11.25">
      <c r="A12" s="2" t="s">
        <v>300</v>
      </c>
      <c r="B12" s="2" t="s">
        <v>301</v>
      </c>
    </row>
    <row r="13" spans="1:2" ht="11.25">
      <c r="A13" s="2" t="s">
        <v>302</v>
      </c>
      <c r="B13" s="2" t="s">
        <v>303</v>
      </c>
    </row>
    <row r="14" spans="1:2" ht="11.25">
      <c r="A14" s="2" t="s">
        <v>304</v>
      </c>
      <c r="B14" s="2" t="s">
        <v>305</v>
      </c>
    </row>
    <row r="15" spans="1:2" ht="11.25">
      <c r="A15" s="2" t="s">
        <v>306</v>
      </c>
      <c r="B15" s="2" t="s">
        <v>307</v>
      </c>
    </row>
    <row r="16" spans="1:2" ht="11.25">
      <c r="A16" s="2" t="s">
        <v>308</v>
      </c>
      <c r="B16" s="2" t="s">
        <v>309</v>
      </c>
    </row>
    <row r="17" spans="1:2" ht="11.25">
      <c r="A17" s="2" t="s">
        <v>310</v>
      </c>
      <c r="B17" s="2" t="s">
        <v>311</v>
      </c>
    </row>
    <row r="18" spans="1:2" ht="11.25">
      <c r="A18" s="2" t="s">
        <v>312</v>
      </c>
      <c r="B18" s="2" t="s">
        <v>313</v>
      </c>
    </row>
    <row r="19" spans="1:2" ht="11.25">
      <c r="A19" s="2" t="s">
        <v>314</v>
      </c>
      <c r="B19" s="2" t="s">
        <v>315</v>
      </c>
    </row>
    <row r="20" spans="1:2" ht="11.25">
      <c r="A20" s="2" t="s">
        <v>316</v>
      </c>
      <c r="B20" s="2" t="s">
        <v>317</v>
      </c>
    </row>
    <row r="21" spans="1:2" ht="11.25">
      <c r="A21" s="2" t="s">
        <v>318</v>
      </c>
      <c r="B21" s="2" t="s">
        <v>319</v>
      </c>
    </row>
    <row r="22" spans="1:2" ht="11.25">
      <c r="A22" s="2"/>
      <c r="B22" s="2" t="s">
        <v>320</v>
      </c>
    </row>
    <row r="23" spans="1:2" ht="11.25">
      <c r="A23" s="2"/>
      <c r="B23" s="2" t="s">
        <v>321</v>
      </c>
    </row>
    <row r="24" spans="1:2" ht="11.25">
      <c r="A24" s="2"/>
      <c r="B24" s="2" t="s">
        <v>322</v>
      </c>
    </row>
    <row r="25" spans="1:2" ht="11.25">
      <c r="A25" s="2"/>
      <c r="B25" s="2" t="s">
        <v>323</v>
      </c>
    </row>
    <row r="26" spans="1:2" ht="11.25">
      <c r="A26" s="2"/>
      <c r="B26" s="2" t="s">
        <v>324</v>
      </c>
    </row>
    <row r="27" spans="1:2" ht="11.25">
      <c r="A27" s="2"/>
      <c r="B27" s="2" t="s">
        <v>325</v>
      </c>
    </row>
    <row r="28" spans="1:2" ht="11.25">
      <c r="A28" s="2"/>
      <c r="B28" s="2" t="s">
        <v>326</v>
      </c>
    </row>
    <row r="29" spans="1:2" ht="11.25">
      <c r="A29" s="2"/>
      <c r="B29" s="2" t="s">
        <v>327</v>
      </c>
    </row>
    <row r="30" spans="1:2" ht="11.25">
      <c r="A30" s="2"/>
      <c r="B30" s="2" t="s">
        <v>328</v>
      </c>
    </row>
    <row r="31" spans="1:2" ht="11.25">
      <c r="A31" s="2"/>
      <c r="B31" s="2" t="s">
        <v>329</v>
      </c>
    </row>
    <row r="32" spans="1:2" ht="11.25">
      <c r="A32" s="2"/>
      <c r="B32" s="2" t="s">
        <v>330</v>
      </c>
    </row>
    <row r="33" spans="1:2" ht="11.25">
      <c r="A33" s="2"/>
      <c r="B33" s="2" t="s">
        <v>331</v>
      </c>
    </row>
    <row r="34" spans="1:2" ht="11.25">
      <c r="A34" s="2"/>
      <c r="B34" s="2" t="s">
        <v>332</v>
      </c>
    </row>
    <row r="35" spans="1:2" ht="11.25">
      <c r="A35" s="2"/>
      <c r="B35" s="2" t="s">
        <v>333</v>
      </c>
    </row>
    <row r="36" spans="1:2" ht="11.25">
      <c r="A36" s="2"/>
      <c r="B36" s="2" t="s">
        <v>334</v>
      </c>
    </row>
    <row r="37" spans="1:2" ht="11.25">
      <c r="A37" s="2"/>
      <c r="B37" s="2" t="s">
        <v>335</v>
      </c>
    </row>
    <row r="38" spans="1:2" ht="11.25">
      <c r="A38" s="2"/>
      <c r="B38" s="2" t="s">
        <v>336</v>
      </c>
    </row>
    <row r="39" spans="1:2" ht="11.25">
      <c r="A39" s="2"/>
      <c r="B39" s="2" t="s">
        <v>337</v>
      </c>
    </row>
    <row r="40" spans="1:2" ht="11.25">
      <c r="A40" s="2"/>
      <c r="B40" s="2" t="s">
        <v>338</v>
      </c>
    </row>
    <row r="41" spans="1:2" ht="11.25">
      <c r="A41" s="2"/>
      <c r="B41" s="2" t="s">
        <v>339</v>
      </c>
    </row>
    <row r="42" spans="1:2" ht="11.25">
      <c r="A42" s="2"/>
      <c r="B42" s="2" t="s">
        <v>340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  <row r="164" spans="1:2" ht="11.25">
      <c r="A164" s="2"/>
      <c r="B164" s="2"/>
    </row>
    <row r="165" spans="1:2" ht="11.25">
      <c r="A165" s="2"/>
      <c r="B165" s="2"/>
    </row>
    <row r="166" spans="1:2" ht="11.25">
      <c r="A166" s="2"/>
      <c r="B166" s="2"/>
    </row>
    <row r="167" spans="1:2" ht="11.25">
      <c r="A167" s="2"/>
      <c r="B167" s="2"/>
    </row>
    <row r="168" spans="1:2" ht="11.25">
      <c r="A168" s="2"/>
      <c r="B168" s="2"/>
    </row>
    <row r="169" spans="1:2" ht="11.25">
      <c r="A169" s="2"/>
      <c r="B169" s="2"/>
    </row>
    <row r="170" spans="1:2" ht="11.25">
      <c r="A170" s="2"/>
      <c r="B170" s="2"/>
    </row>
    <row r="171" spans="1:2" ht="11.25">
      <c r="A171" s="2"/>
      <c r="B171" s="2"/>
    </row>
    <row r="172" spans="1:2" ht="11.25">
      <c r="A172" s="2"/>
      <c r="B172" s="2"/>
    </row>
    <row r="173" spans="1:2" ht="11.25">
      <c r="A173" s="2"/>
      <c r="B173" s="2"/>
    </row>
    <row r="174" spans="1:2" ht="11.25">
      <c r="A174" s="2"/>
      <c r="B174" s="2"/>
    </row>
    <row r="175" spans="1:2" ht="11.25">
      <c r="A175" s="2"/>
      <c r="B175" s="2"/>
    </row>
    <row r="176" spans="1:2" ht="11.25">
      <c r="A176" s="2"/>
      <c r="B176" s="2"/>
    </row>
    <row r="177" spans="1:2" ht="11.25">
      <c r="A177" s="2"/>
      <c r="B177" s="2"/>
    </row>
    <row r="178" spans="1:2" ht="11.25">
      <c r="A178" s="2"/>
      <c r="B178" s="2"/>
    </row>
    <row r="179" spans="1:2" ht="11.25">
      <c r="A179" s="2"/>
      <c r="B179" s="2"/>
    </row>
    <row r="180" spans="1:2" ht="11.25">
      <c r="A180" s="2"/>
      <c r="B180" s="2"/>
    </row>
    <row r="181" spans="1:2" ht="11.25">
      <c r="A181" s="2"/>
      <c r="B181" s="2"/>
    </row>
    <row r="182" spans="1:2" ht="11.25">
      <c r="A182" s="2"/>
      <c r="B182" s="2"/>
    </row>
    <row r="183" spans="1:2" ht="11.25">
      <c r="A183" s="2"/>
      <c r="B183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  <col min="2" max="16384" width="8.7109375" style="0" customWidth="1"/>
  </cols>
  <sheetData>
    <row r="1" ht="12">
      <c r="A1" s="525"/>
    </row>
    <row r="2" ht="12">
      <c r="A2" s="525"/>
    </row>
    <row r="3" ht="12">
      <c r="A3" s="525"/>
    </row>
    <row r="4" ht="12">
      <c r="A4" s="525"/>
    </row>
    <row r="5" ht="12">
      <c r="A5" s="525"/>
    </row>
    <row r="6" ht="12">
      <c r="A6" s="525"/>
    </row>
    <row r="7" ht="12">
      <c r="A7" s="525"/>
    </row>
    <row r="8" ht="12">
      <c r="A8" s="525"/>
    </row>
    <row r="9" ht="12">
      <c r="A9" s="525"/>
    </row>
    <row r="10" ht="12">
      <c r="A10" s="525"/>
    </row>
    <row r="11" ht="12">
      <c r="A11" s="525"/>
    </row>
    <row r="12" ht="12">
      <c r="A12" s="525"/>
    </row>
    <row r="13" ht="12">
      <c r="A13" s="525"/>
    </row>
    <row r="14" ht="12">
      <c r="A14" s="525"/>
    </row>
    <row r="15" ht="12">
      <c r="A15" s="525"/>
    </row>
    <row r="16" ht="12">
      <c r="A16" s="525"/>
    </row>
    <row r="17" ht="12">
      <c r="A17" s="525"/>
    </row>
    <row r="18" ht="12">
      <c r="A18" s="525"/>
    </row>
    <row r="19" ht="12">
      <c r="A19" s="525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26" customWidth="1"/>
    <col min="2" max="16384" width="9.140625" style="52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45201.537199074075</v>
      </c>
      <c r="B2" s="49" t="s">
        <v>20</v>
      </c>
      <c r="C2" s="49" t="s">
        <v>21</v>
      </c>
    </row>
    <row r="3" spans="1:3" ht="11.25">
      <c r="A3" s="53">
        <v>45201.537210648145</v>
      </c>
      <c r="B3" s="49" t="s">
        <v>22</v>
      </c>
      <c r="C3" s="49" t="s">
        <v>21</v>
      </c>
    </row>
    <row r="4" spans="1:3" ht="11.25">
      <c r="A4" s="53">
        <v>45201.53758101852</v>
      </c>
      <c r="B4" s="49" t="s">
        <v>20</v>
      </c>
      <c r="C4" s="49" t="s">
        <v>21</v>
      </c>
    </row>
    <row r="5" spans="1:3" ht="11.25">
      <c r="A5" s="53">
        <v>45201.53759259259</v>
      </c>
      <c r="B5" s="49" t="s">
        <v>22</v>
      </c>
      <c r="C5" s="49" t="s">
        <v>21</v>
      </c>
    </row>
    <row r="6" spans="1:3" ht="11.25">
      <c r="A6" s="53">
        <v>45201.581412037034</v>
      </c>
      <c r="B6" s="49" t="s">
        <v>20</v>
      </c>
      <c r="C6" s="49" t="s">
        <v>21</v>
      </c>
    </row>
    <row r="7" spans="1:3" ht="11.25">
      <c r="A7" s="53">
        <v>45201.58142361111</v>
      </c>
      <c r="B7" s="49" t="s">
        <v>22</v>
      </c>
      <c r="C7" s="49" t="s">
        <v>21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28" customWidth="1"/>
    <col min="27" max="36" width="9.140625" style="529" customWidth="1"/>
    <col min="37" max="16384" width="9.140625" style="5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161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30" customWidth="1"/>
    <col min="3" max="3" width="20.7109375" style="530" customWidth="1"/>
    <col min="4" max="4" width="25.140625" style="530" customWidth="1"/>
    <col min="5" max="16384" width="9.140625" style="530" customWidth="1"/>
  </cols>
  <sheetData>
    <row r="1" spans="1:9" ht="11.25">
      <c r="A1" s="530" t="s">
        <v>341</v>
      </c>
      <c r="B1" s="530" t="s">
        <v>342</v>
      </c>
      <c r="C1" s="530" t="s">
        <v>343</v>
      </c>
      <c r="D1" s="530" t="s">
        <v>344</v>
      </c>
      <c r="E1" s="530" t="s">
        <v>345</v>
      </c>
      <c r="F1" s="530" t="s">
        <v>346</v>
      </c>
      <c r="G1" s="530" t="s">
        <v>347</v>
      </c>
      <c r="H1" s="530" t="s">
        <v>348</v>
      </c>
      <c r="I1" s="530" t="s">
        <v>349</v>
      </c>
    </row>
    <row r="2" spans="1:10" ht="11.25">
      <c r="A2" s="530">
        <v>1</v>
      </c>
      <c r="B2" s="530" t="s">
        <v>350</v>
      </c>
      <c r="C2" s="530" t="s">
        <v>24</v>
      </c>
      <c r="D2" s="530" t="s">
        <v>351</v>
      </c>
      <c r="E2" s="530" t="s">
        <v>352</v>
      </c>
      <c r="F2" s="530" t="s">
        <v>353</v>
      </c>
      <c r="G2" s="530" t="s">
        <v>53</v>
      </c>
      <c r="J2" s="530" t="s">
        <v>354</v>
      </c>
    </row>
    <row r="3" spans="1:10" ht="11.25">
      <c r="A3" s="530">
        <v>2</v>
      </c>
      <c r="B3" s="530" t="s">
        <v>350</v>
      </c>
      <c r="C3" s="530" t="s">
        <v>24</v>
      </c>
      <c r="D3" s="530" t="s">
        <v>355</v>
      </c>
      <c r="E3" s="530" t="s">
        <v>356</v>
      </c>
      <c r="F3" s="530" t="s">
        <v>357</v>
      </c>
      <c r="G3" s="530" t="s">
        <v>358</v>
      </c>
      <c r="H3" s="530" t="s">
        <v>359</v>
      </c>
      <c r="J3" s="530" t="s">
        <v>354</v>
      </c>
    </row>
    <row r="4" spans="1:10" ht="11.25">
      <c r="A4" s="530">
        <v>3</v>
      </c>
      <c r="B4" s="530" t="s">
        <v>350</v>
      </c>
      <c r="C4" s="530" t="s">
        <v>24</v>
      </c>
      <c r="D4" s="530" t="s">
        <v>360</v>
      </c>
      <c r="E4" s="530" t="s">
        <v>361</v>
      </c>
      <c r="F4" s="530" t="s">
        <v>362</v>
      </c>
      <c r="G4" s="530" t="s">
        <v>363</v>
      </c>
      <c r="J4" s="530" t="s">
        <v>354</v>
      </c>
    </row>
    <row r="5" spans="1:10" ht="11.25">
      <c r="A5" s="530">
        <v>4</v>
      </c>
      <c r="B5" s="530" t="s">
        <v>350</v>
      </c>
      <c r="C5" s="530" t="s">
        <v>24</v>
      </c>
      <c r="D5" s="530" t="s">
        <v>364</v>
      </c>
      <c r="E5" s="530" t="s">
        <v>365</v>
      </c>
      <c r="F5" s="530" t="s">
        <v>366</v>
      </c>
      <c r="G5" s="530" t="s">
        <v>367</v>
      </c>
      <c r="J5" s="530" t="s">
        <v>354</v>
      </c>
    </row>
    <row r="6" spans="1:10" ht="11.25">
      <c r="A6" s="530">
        <v>5</v>
      </c>
      <c r="B6" s="530" t="s">
        <v>350</v>
      </c>
      <c r="C6" s="530" t="s">
        <v>24</v>
      </c>
      <c r="D6" s="530" t="s">
        <v>368</v>
      </c>
      <c r="E6" s="530" t="s">
        <v>369</v>
      </c>
      <c r="F6" s="530" t="s">
        <v>370</v>
      </c>
      <c r="G6" s="530" t="s">
        <v>371</v>
      </c>
      <c r="J6" s="530" t="s">
        <v>354</v>
      </c>
    </row>
    <row r="7" spans="1:10" ht="11.25">
      <c r="A7" s="530">
        <v>6</v>
      </c>
      <c r="B7" s="530" t="s">
        <v>350</v>
      </c>
      <c r="C7" s="530" t="s">
        <v>24</v>
      </c>
      <c r="D7" s="530" t="s">
        <v>372</v>
      </c>
      <c r="E7" s="530" t="s">
        <v>373</v>
      </c>
      <c r="F7" s="530" t="s">
        <v>374</v>
      </c>
      <c r="G7" s="530" t="s">
        <v>375</v>
      </c>
      <c r="J7" s="530" t="s">
        <v>354</v>
      </c>
    </row>
    <row r="8" spans="1:10" ht="11.25">
      <c r="A8" s="530">
        <v>7</v>
      </c>
      <c r="B8" s="530" t="s">
        <v>350</v>
      </c>
      <c r="C8" s="530" t="s">
        <v>24</v>
      </c>
      <c r="D8" s="530" t="s">
        <v>376</v>
      </c>
      <c r="E8" s="530" t="s">
        <v>377</v>
      </c>
      <c r="F8" s="530" t="s">
        <v>378</v>
      </c>
      <c r="G8" s="530" t="s">
        <v>379</v>
      </c>
      <c r="J8" s="530" t="s">
        <v>354</v>
      </c>
    </row>
    <row r="9" spans="1:10" ht="11.25">
      <c r="A9" s="530">
        <v>8</v>
      </c>
      <c r="B9" s="530" t="s">
        <v>350</v>
      </c>
      <c r="C9" s="530" t="s">
        <v>24</v>
      </c>
      <c r="D9" s="530" t="s">
        <v>380</v>
      </c>
      <c r="E9" s="530" t="s">
        <v>381</v>
      </c>
      <c r="F9" s="530" t="s">
        <v>382</v>
      </c>
      <c r="G9" s="530" t="s">
        <v>367</v>
      </c>
      <c r="J9" s="530" t="s">
        <v>354</v>
      </c>
    </row>
    <row r="10" spans="1:10" ht="11.25">
      <c r="A10" s="530">
        <v>9</v>
      </c>
      <c r="B10" s="530" t="s">
        <v>350</v>
      </c>
      <c r="C10" s="530" t="s">
        <v>24</v>
      </c>
      <c r="D10" s="530" t="s">
        <v>383</v>
      </c>
      <c r="E10" s="530" t="s">
        <v>384</v>
      </c>
      <c r="F10" s="530" t="s">
        <v>385</v>
      </c>
      <c r="G10" s="530" t="s">
        <v>367</v>
      </c>
      <c r="J10" s="530" t="s">
        <v>354</v>
      </c>
    </row>
    <row r="11" spans="1:10" ht="11.25">
      <c r="A11" s="530">
        <v>10</v>
      </c>
      <c r="B11" s="530" t="s">
        <v>350</v>
      </c>
      <c r="C11" s="530" t="s">
        <v>24</v>
      </c>
      <c r="D11" s="530" t="s">
        <v>386</v>
      </c>
      <c r="E11" s="530" t="s">
        <v>387</v>
      </c>
      <c r="F11" s="530" t="s">
        <v>388</v>
      </c>
      <c r="G11" s="530" t="s">
        <v>389</v>
      </c>
      <c r="J11" s="530" t="s">
        <v>354</v>
      </c>
    </row>
    <row r="12" spans="1:10" ht="11.25">
      <c r="A12" s="530">
        <v>11</v>
      </c>
      <c r="B12" s="530" t="s">
        <v>350</v>
      </c>
      <c r="C12" s="530" t="s">
        <v>24</v>
      </c>
      <c r="D12" s="530" t="s">
        <v>390</v>
      </c>
      <c r="E12" s="530" t="s">
        <v>391</v>
      </c>
      <c r="F12" s="530" t="s">
        <v>392</v>
      </c>
      <c r="G12" s="530" t="s">
        <v>367</v>
      </c>
      <c r="J12" s="530" t="s">
        <v>354</v>
      </c>
    </row>
    <row r="13" spans="1:10" ht="11.25">
      <c r="A13" s="530">
        <v>12</v>
      </c>
      <c r="B13" s="530" t="s">
        <v>350</v>
      </c>
      <c r="C13" s="530" t="s">
        <v>24</v>
      </c>
      <c r="D13" s="530" t="s">
        <v>393</v>
      </c>
      <c r="E13" s="530" t="s">
        <v>394</v>
      </c>
      <c r="F13" s="530" t="s">
        <v>395</v>
      </c>
      <c r="G13" s="530" t="s">
        <v>396</v>
      </c>
      <c r="H13" s="530" t="s">
        <v>397</v>
      </c>
      <c r="J13" s="530" t="s">
        <v>354</v>
      </c>
    </row>
    <row r="14" spans="1:10" ht="11.25">
      <c r="A14" s="530">
        <v>13</v>
      </c>
      <c r="B14" s="530" t="s">
        <v>350</v>
      </c>
      <c r="C14" s="530" t="s">
        <v>24</v>
      </c>
      <c r="D14" s="530" t="s">
        <v>398</v>
      </c>
      <c r="E14" s="530" t="s">
        <v>399</v>
      </c>
      <c r="F14" s="530" t="s">
        <v>400</v>
      </c>
      <c r="G14" s="530" t="s">
        <v>53</v>
      </c>
      <c r="J14" s="530" t="s">
        <v>354</v>
      </c>
    </row>
    <row r="15" spans="1:10" ht="11.25">
      <c r="A15" s="530">
        <v>14</v>
      </c>
      <c r="B15" s="530" t="s">
        <v>350</v>
      </c>
      <c r="C15" s="530" t="s">
        <v>24</v>
      </c>
      <c r="D15" s="530" t="s">
        <v>401</v>
      </c>
      <c r="E15" s="530" t="s">
        <v>402</v>
      </c>
      <c r="F15" s="530" t="s">
        <v>403</v>
      </c>
      <c r="G15" s="530" t="s">
        <v>379</v>
      </c>
      <c r="J15" s="530" t="s">
        <v>354</v>
      </c>
    </row>
    <row r="16" spans="1:10" ht="11.25">
      <c r="A16" s="530">
        <v>15</v>
      </c>
      <c r="B16" s="530" t="s">
        <v>350</v>
      </c>
      <c r="C16" s="530" t="s">
        <v>24</v>
      </c>
      <c r="D16" s="530" t="s">
        <v>404</v>
      </c>
      <c r="E16" s="530" t="s">
        <v>405</v>
      </c>
      <c r="F16" s="530" t="s">
        <v>406</v>
      </c>
      <c r="G16" s="530" t="s">
        <v>379</v>
      </c>
      <c r="J16" s="530" t="s">
        <v>354</v>
      </c>
    </row>
    <row r="17" spans="1:10" ht="11.25">
      <c r="A17" s="530">
        <v>16</v>
      </c>
      <c r="B17" s="530" t="s">
        <v>350</v>
      </c>
      <c r="C17" s="530" t="s">
        <v>24</v>
      </c>
      <c r="D17" s="530" t="s">
        <v>407</v>
      </c>
      <c r="E17" s="530" t="s">
        <v>408</v>
      </c>
      <c r="F17" s="530" t="s">
        <v>409</v>
      </c>
      <c r="G17" s="530" t="s">
        <v>363</v>
      </c>
      <c r="J17" s="530" t="s">
        <v>354</v>
      </c>
    </row>
    <row r="18" spans="1:10" ht="11.25">
      <c r="A18" s="530">
        <v>17</v>
      </c>
      <c r="B18" s="530" t="s">
        <v>350</v>
      </c>
      <c r="C18" s="530" t="s">
        <v>24</v>
      </c>
      <c r="D18" s="530" t="s">
        <v>410</v>
      </c>
      <c r="E18" s="530" t="s">
        <v>411</v>
      </c>
      <c r="F18" s="530" t="s">
        <v>412</v>
      </c>
      <c r="G18" s="530" t="s">
        <v>413</v>
      </c>
      <c r="H18" s="530" t="s">
        <v>414</v>
      </c>
      <c r="J18" s="530" t="s">
        <v>354</v>
      </c>
    </row>
    <row r="19" spans="1:10" ht="11.25">
      <c r="A19" s="530">
        <v>18</v>
      </c>
      <c r="B19" s="530" t="s">
        <v>350</v>
      </c>
      <c r="C19" s="530" t="s">
        <v>24</v>
      </c>
      <c r="D19" s="530" t="s">
        <v>415</v>
      </c>
      <c r="E19" s="530" t="s">
        <v>416</v>
      </c>
      <c r="F19" s="530" t="s">
        <v>417</v>
      </c>
      <c r="G19" s="530" t="s">
        <v>375</v>
      </c>
      <c r="J19" s="530" t="s">
        <v>354</v>
      </c>
    </row>
    <row r="20" spans="1:10" ht="11.25">
      <c r="A20" s="530">
        <v>19</v>
      </c>
      <c r="B20" s="530" t="s">
        <v>350</v>
      </c>
      <c r="C20" s="530" t="s">
        <v>24</v>
      </c>
      <c r="D20" s="530" t="s">
        <v>418</v>
      </c>
      <c r="E20" s="530" t="s">
        <v>419</v>
      </c>
      <c r="F20" s="530" t="s">
        <v>420</v>
      </c>
      <c r="G20" s="530" t="s">
        <v>421</v>
      </c>
      <c r="H20" s="530" t="s">
        <v>397</v>
      </c>
      <c r="J20" s="530" t="s">
        <v>354</v>
      </c>
    </row>
    <row r="21" spans="1:10" ht="11.25">
      <c r="A21" s="530">
        <v>20</v>
      </c>
      <c r="B21" s="530" t="s">
        <v>350</v>
      </c>
      <c r="C21" s="530" t="s">
        <v>24</v>
      </c>
      <c r="D21" s="530" t="s">
        <v>422</v>
      </c>
      <c r="E21" s="530" t="s">
        <v>423</v>
      </c>
      <c r="F21" s="530" t="s">
        <v>424</v>
      </c>
      <c r="G21" s="530" t="s">
        <v>413</v>
      </c>
      <c r="J21" s="530" t="s">
        <v>354</v>
      </c>
    </row>
    <row r="22" spans="1:10" ht="11.25">
      <c r="A22" s="530">
        <v>21</v>
      </c>
      <c r="B22" s="530" t="s">
        <v>350</v>
      </c>
      <c r="C22" s="530" t="s">
        <v>24</v>
      </c>
      <c r="D22" s="530" t="s">
        <v>425</v>
      </c>
      <c r="E22" s="530" t="s">
        <v>426</v>
      </c>
      <c r="F22" s="530" t="s">
        <v>370</v>
      </c>
      <c r="G22" s="530" t="s">
        <v>427</v>
      </c>
      <c r="H22" s="530" t="s">
        <v>428</v>
      </c>
      <c r="J22" s="530" t="s">
        <v>354</v>
      </c>
    </row>
    <row r="23" spans="1:10" ht="11.25">
      <c r="A23" s="530">
        <v>22</v>
      </c>
      <c r="B23" s="530" t="s">
        <v>350</v>
      </c>
      <c r="C23" s="530" t="s">
        <v>24</v>
      </c>
      <c r="D23" s="530" t="s">
        <v>429</v>
      </c>
      <c r="E23" s="530" t="s">
        <v>430</v>
      </c>
      <c r="F23" s="530" t="s">
        <v>431</v>
      </c>
      <c r="G23" s="530" t="s">
        <v>432</v>
      </c>
      <c r="H23" s="530" t="s">
        <v>433</v>
      </c>
      <c r="J23" s="530" t="s">
        <v>354</v>
      </c>
    </row>
    <row r="24" spans="1:10" ht="11.25">
      <c r="A24" s="530">
        <v>23</v>
      </c>
      <c r="B24" s="530" t="s">
        <v>350</v>
      </c>
      <c r="C24" s="530" t="s">
        <v>24</v>
      </c>
      <c r="D24" s="530" t="s">
        <v>434</v>
      </c>
      <c r="E24" s="530" t="s">
        <v>435</v>
      </c>
      <c r="F24" s="530" t="s">
        <v>436</v>
      </c>
      <c r="G24" s="530" t="s">
        <v>437</v>
      </c>
      <c r="J24" s="530" t="s">
        <v>354</v>
      </c>
    </row>
    <row r="25" spans="1:10" ht="11.25">
      <c r="A25" s="530">
        <v>24</v>
      </c>
      <c r="B25" s="530" t="s">
        <v>350</v>
      </c>
      <c r="C25" s="530" t="s">
        <v>24</v>
      </c>
      <c r="D25" s="530" t="s">
        <v>438</v>
      </c>
      <c r="E25" s="530" t="s">
        <v>439</v>
      </c>
      <c r="F25" s="530" t="s">
        <v>440</v>
      </c>
      <c r="G25" s="530" t="s">
        <v>367</v>
      </c>
      <c r="J25" s="530" t="s">
        <v>354</v>
      </c>
    </row>
    <row r="26" spans="1:10" ht="11.25">
      <c r="A26" s="530">
        <v>25</v>
      </c>
      <c r="B26" s="530" t="s">
        <v>350</v>
      </c>
      <c r="C26" s="530" t="s">
        <v>24</v>
      </c>
      <c r="D26" s="530" t="s">
        <v>441</v>
      </c>
      <c r="E26" s="530" t="s">
        <v>442</v>
      </c>
      <c r="F26" s="530" t="s">
        <v>443</v>
      </c>
      <c r="G26" s="530" t="s">
        <v>444</v>
      </c>
      <c r="J26" s="530" t="s">
        <v>354</v>
      </c>
    </row>
    <row r="27" spans="1:10" ht="11.25">
      <c r="A27" s="530">
        <v>26</v>
      </c>
      <c r="B27" s="530" t="s">
        <v>350</v>
      </c>
      <c r="C27" s="530" t="s">
        <v>24</v>
      </c>
      <c r="D27" s="530" t="s">
        <v>445</v>
      </c>
      <c r="E27" s="530" t="s">
        <v>446</v>
      </c>
      <c r="F27" s="530" t="s">
        <v>447</v>
      </c>
      <c r="G27" s="530" t="s">
        <v>421</v>
      </c>
      <c r="J27" s="530" t="s">
        <v>354</v>
      </c>
    </row>
    <row r="28" spans="1:10" ht="11.25">
      <c r="A28" s="530">
        <v>27</v>
      </c>
      <c r="B28" s="530" t="s">
        <v>350</v>
      </c>
      <c r="C28" s="530" t="s">
        <v>24</v>
      </c>
      <c r="D28" s="530" t="s">
        <v>448</v>
      </c>
      <c r="E28" s="530" t="s">
        <v>449</v>
      </c>
      <c r="F28" s="530" t="s">
        <v>450</v>
      </c>
      <c r="G28" s="530" t="s">
        <v>451</v>
      </c>
      <c r="J28" s="530" t="s">
        <v>354</v>
      </c>
    </row>
    <row r="29" spans="1:10" ht="11.25">
      <c r="A29" s="530">
        <v>28</v>
      </c>
      <c r="B29" s="530" t="s">
        <v>350</v>
      </c>
      <c r="C29" s="530" t="s">
        <v>24</v>
      </c>
      <c r="D29" s="530" t="s">
        <v>452</v>
      </c>
      <c r="E29" s="530" t="s">
        <v>453</v>
      </c>
      <c r="F29" s="530" t="s">
        <v>454</v>
      </c>
      <c r="G29" s="530" t="s">
        <v>455</v>
      </c>
      <c r="J29" s="530" t="s">
        <v>354</v>
      </c>
    </row>
    <row r="30" spans="1:10" ht="11.25">
      <c r="A30" s="530">
        <v>29</v>
      </c>
      <c r="B30" s="530" t="s">
        <v>350</v>
      </c>
      <c r="C30" s="530" t="s">
        <v>24</v>
      </c>
      <c r="D30" s="530" t="s">
        <v>456</v>
      </c>
      <c r="E30" s="530" t="s">
        <v>457</v>
      </c>
      <c r="F30" s="530" t="s">
        <v>458</v>
      </c>
      <c r="G30" s="530" t="s">
        <v>459</v>
      </c>
      <c r="J30" s="530" t="s">
        <v>354</v>
      </c>
    </row>
    <row r="31" spans="1:10" ht="11.25">
      <c r="A31" s="530">
        <v>30</v>
      </c>
      <c r="B31" s="530" t="s">
        <v>350</v>
      </c>
      <c r="C31" s="530" t="s">
        <v>24</v>
      </c>
      <c r="D31" s="530" t="s">
        <v>460</v>
      </c>
      <c r="E31" s="530" t="s">
        <v>461</v>
      </c>
      <c r="F31" s="530" t="s">
        <v>462</v>
      </c>
      <c r="G31" s="530" t="s">
        <v>455</v>
      </c>
      <c r="J31" s="530" t="s">
        <v>354</v>
      </c>
    </row>
    <row r="32" spans="1:10" ht="11.25">
      <c r="A32" s="530">
        <v>31</v>
      </c>
      <c r="B32" s="530" t="s">
        <v>350</v>
      </c>
      <c r="C32" s="530" t="s">
        <v>24</v>
      </c>
      <c r="D32" s="530" t="s">
        <v>463</v>
      </c>
      <c r="E32" s="530" t="s">
        <v>464</v>
      </c>
      <c r="F32" s="530" t="s">
        <v>465</v>
      </c>
      <c r="G32" s="530" t="s">
        <v>455</v>
      </c>
      <c r="J32" s="530" t="s">
        <v>354</v>
      </c>
    </row>
    <row r="33" spans="1:10" ht="11.25">
      <c r="A33" s="530">
        <v>32</v>
      </c>
      <c r="B33" s="530" t="s">
        <v>350</v>
      </c>
      <c r="C33" s="530" t="s">
        <v>24</v>
      </c>
      <c r="D33" s="530" t="s">
        <v>466</v>
      </c>
      <c r="E33" s="530" t="s">
        <v>467</v>
      </c>
      <c r="F33" s="530" t="s">
        <v>468</v>
      </c>
      <c r="G33" s="530" t="s">
        <v>396</v>
      </c>
      <c r="J33" s="530" t="s">
        <v>354</v>
      </c>
    </row>
    <row r="34" spans="1:10" ht="11.25">
      <c r="A34" s="530">
        <v>33</v>
      </c>
      <c r="B34" s="530" t="s">
        <v>350</v>
      </c>
      <c r="C34" s="530" t="s">
        <v>24</v>
      </c>
      <c r="D34" s="530" t="s">
        <v>469</v>
      </c>
      <c r="E34" s="530" t="s">
        <v>470</v>
      </c>
      <c r="F34" s="530" t="s">
        <v>471</v>
      </c>
      <c r="G34" s="530" t="s">
        <v>472</v>
      </c>
      <c r="H34" s="530" t="s">
        <v>397</v>
      </c>
      <c r="J34" s="530" t="s">
        <v>354</v>
      </c>
    </row>
    <row r="35" spans="1:10" ht="11.25">
      <c r="A35" s="530">
        <v>34</v>
      </c>
      <c r="B35" s="530" t="s">
        <v>350</v>
      </c>
      <c r="C35" s="530" t="s">
        <v>24</v>
      </c>
      <c r="D35" s="530" t="s">
        <v>473</v>
      </c>
      <c r="E35" s="530" t="s">
        <v>474</v>
      </c>
      <c r="F35" s="530" t="s">
        <v>475</v>
      </c>
      <c r="G35" s="530" t="s">
        <v>53</v>
      </c>
      <c r="J35" s="530" t="s">
        <v>354</v>
      </c>
    </row>
    <row r="36" spans="1:10" ht="11.25">
      <c r="A36" s="530">
        <v>35</v>
      </c>
      <c r="B36" s="530" t="s">
        <v>350</v>
      </c>
      <c r="C36" s="530" t="s">
        <v>24</v>
      </c>
      <c r="D36" s="530" t="s">
        <v>476</v>
      </c>
      <c r="E36" s="530" t="s">
        <v>477</v>
      </c>
      <c r="F36" s="530" t="s">
        <v>478</v>
      </c>
      <c r="G36" s="530" t="s">
        <v>53</v>
      </c>
      <c r="H36" s="530" t="s">
        <v>479</v>
      </c>
      <c r="J36" s="530" t="s">
        <v>354</v>
      </c>
    </row>
    <row r="37" spans="1:10" ht="11.25">
      <c r="A37" s="530">
        <v>36</v>
      </c>
      <c r="B37" s="530" t="s">
        <v>350</v>
      </c>
      <c r="C37" s="530" t="s">
        <v>24</v>
      </c>
      <c r="D37" s="530" t="s">
        <v>480</v>
      </c>
      <c r="E37" s="530" t="s">
        <v>481</v>
      </c>
      <c r="F37" s="530" t="s">
        <v>482</v>
      </c>
      <c r="G37" s="530" t="s">
        <v>396</v>
      </c>
      <c r="H37" s="530" t="s">
        <v>483</v>
      </c>
      <c r="J37" s="530" t="s">
        <v>354</v>
      </c>
    </row>
    <row r="38" spans="1:10" ht="11.25">
      <c r="A38" s="530">
        <v>37</v>
      </c>
      <c r="B38" s="530" t="s">
        <v>350</v>
      </c>
      <c r="C38" s="530" t="s">
        <v>24</v>
      </c>
      <c r="D38" s="530" t="s">
        <v>484</v>
      </c>
      <c r="E38" s="530" t="s">
        <v>485</v>
      </c>
      <c r="F38" s="530" t="s">
        <v>486</v>
      </c>
      <c r="G38" s="530" t="s">
        <v>53</v>
      </c>
      <c r="J38" s="530" t="s">
        <v>354</v>
      </c>
    </row>
    <row r="39" spans="1:10" ht="11.25">
      <c r="A39" s="530">
        <v>38</v>
      </c>
      <c r="B39" s="530" t="s">
        <v>350</v>
      </c>
      <c r="C39" s="530" t="s">
        <v>24</v>
      </c>
      <c r="D39" s="530" t="s">
        <v>487</v>
      </c>
      <c r="E39" s="530" t="s">
        <v>488</v>
      </c>
      <c r="F39" s="530" t="s">
        <v>489</v>
      </c>
      <c r="G39" s="530" t="s">
        <v>53</v>
      </c>
      <c r="H39" s="530" t="s">
        <v>490</v>
      </c>
      <c r="J39" s="530" t="s">
        <v>354</v>
      </c>
    </row>
    <row r="40" spans="1:10" ht="11.25">
      <c r="A40" s="530">
        <v>39</v>
      </c>
      <c r="B40" s="530" t="s">
        <v>350</v>
      </c>
      <c r="C40" s="530" t="s">
        <v>24</v>
      </c>
      <c r="D40" s="530" t="s">
        <v>491</v>
      </c>
      <c r="E40" s="530" t="s">
        <v>492</v>
      </c>
      <c r="F40" s="530" t="s">
        <v>493</v>
      </c>
      <c r="G40" s="530" t="s">
        <v>375</v>
      </c>
      <c r="H40" s="530" t="s">
        <v>494</v>
      </c>
      <c r="J40" s="530" t="s">
        <v>354</v>
      </c>
    </row>
    <row r="41" spans="1:10" ht="11.25">
      <c r="A41" s="530">
        <v>40</v>
      </c>
      <c r="B41" s="530" t="s">
        <v>350</v>
      </c>
      <c r="C41" s="530" t="s">
        <v>24</v>
      </c>
      <c r="D41" s="530" t="s">
        <v>495</v>
      </c>
      <c r="E41" s="530" t="s">
        <v>496</v>
      </c>
      <c r="F41" s="530" t="s">
        <v>497</v>
      </c>
      <c r="G41" s="530" t="s">
        <v>367</v>
      </c>
      <c r="H41" s="530" t="s">
        <v>498</v>
      </c>
      <c r="J41" s="530" t="s">
        <v>354</v>
      </c>
    </row>
    <row r="42" spans="1:10" ht="11.25">
      <c r="A42" s="530">
        <v>41</v>
      </c>
      <c r="B42" s="530" t="s">
        <v>350</v>
      </c>
      <c r="C42" s="530" t="s">
        <v>24</v>
      </c>
      <c r="D42" s="530" t="s">
        <v>499</v>
      </c>
      <c r="E42" s="530" t="s">
        <v>500</v>
      </c>
      <c r="F42" s="530" t="s">
        <v>501</v>
      </c>
      <c r="G42" s="530" t="s">
        <v>53</v>
      </c>
      <c r="J42" s="530" t="s">
        <v>354</v>
      </c>
    </row>
    <row r="43" spans="1:10" ht="11.25">
      <c r="A43" s="530">
        <v>42</v>
      </c>
      <c r="B43" s="530" t="s">
        <v>350</v>
      </c>
      <c r="C43" s="530" t="s">
        <v>24</v>
      </c>
      <c r="D43" s="530" t="s">
        <v>502</v>
      </c>
      <c r="E43" s="530" t="s">
        <v>503</v>
      </c>
      <c r="F43" s="530" t="s">
        <v>504</v>
      </c>
      <c r="G43" s="530" t="s">
        <v>53</v>
      </c>
      <c r="J43" s="530" t="s">
        <v>354</v>
      </c>
    </row>
    <row r="44" spans="1:10" ht="11.25">
      <c r="A44" s="530">
        <v>43</v>
      </c>
      <c r="B44" s="530" t="s">
        <v>350</v>
      </c>
      <c r="C44" s="530" t="s">
        <v>24</v>
      </c>
      <c r="D44" s="530" t="s">
        <v>505</v>
      </c>
      <c r="E44" s="530" t="s">
        <v>506</v>
      </c>
      <c r="F44" s="530" t="s">
        <v>507</v>
      </c>
      <c r="G44" s="530" t="s">
        <v>413</v>
      </c>
      <c r="H44" s="530" t="s">
        <v>508</v>
      </c>
      <c r="J44" s="530" t="s">
        <v>354</v>
      </c>
    </row>
    <row r="45" spans="1:10" ht="11.25">
      <c r="A45" s="530">
        <v>44</v>
      </c>
      <c r="B45" s="530" t="s">
        <v>350</v>
      </c>
      <c r="C45" s="530" t="s">
        <v>24</v>
      </c>
      <c r="D45" s="530" t="s">
        <v>509</v>
      </c>
      <c r="E45" s="530" t="s">
        <v>510</v>
      </c>
      <c r="F45" s="530" t="s">
        <v>511</v>
      </c>
      <c r="G45" s="530" t="s">
        <v>363</v>
      </c>
      <c r="J45" s="530" t="s">
        <v>354</v>
      </c>
    </row>
    <row r="46" spans="1:10" ht="11.25">
      <c r="A46" s="530">
        <v>45</v>
      </c>
      <c r="B46" s="530" t="s">
        <v>350</v>
      </c>
      <c r="C46" s="530" t="s">
        <v>24</v>
      </c>
      <c r="D46" s="530" t="s">
        <v>512</v>
      </c>
      <c r="E46" s="530" t="s">
        <v>513</v>
      </c>
      <c r="F46" s="530" t="s">
        <v>514</v>
      </c>
      <c r="G46" s="530" t="s">
        <v>367</v>
      </c>
      <c r="J46" s="530" t="s">
        <v>354</v>
      </c>
    </row>
    <row r="47" spans="1:10" ht="11.25">
      <c r="A47" s="530">
        <v>46</v>
      </c>
      <c r="B47" s="530" t="s">
        <v>350</v>
      </c>
      <c r="C47" s="530" t="s">
        <v>24</v>
      </c>
      <c r="D47" s="530" t="s">
        <v>515</v>
      </c>
      <c r="E47" s="530" t="s">
        <v>516</v>
      </c>
      <c r="F47" s="530" t="s">
        <v>517</v>
      </c>
      <c r="G47" s="530" t="s">
        <v>363</v>
      </c>
      <c r="J47" s="530" t="s">
        <v>354</v>
      </c>
    </row>
    <row r="48" spans="1:10" ht="11.25">
      <c r="A48" s="530">
        <v>47</v>
      </c>
      <c r="B48" s="530" t="s">
        <v>350</v>
      </c>
      <c r="C48" s="530" t="s">
        <v>24</v>
      </c>
      <c r="D48" s="530" t="s">
        <v>518</v>
      </c>
      <c r="E48" s="530" t="s">
        <v>519</v>
      </c>
      <c r="F48" s="530" t="s">
        <v>520</v>
      </c>
      <c r="G48" s="530" t="s">
        <v>363</v>
      </c>
      <c r="J48" s="530" t="s">
        <v>354</v>
      </c>
    </row>
    <row r="49" spans="1:10" ht="11.25">
      <c r="A49" s="530">
        <v>48</v>
      </c>
      <c r="B49" s="530" t="s">
        <v>350</v>
      </c>
      <c r="C49" s="530" t="s">
        <v>24</v>
      </c>
      <c r="D49" s="530" t="s">
        <v>521</v>
      </c>
      <c r="E49" s="530" t="s">
        <v>522</v>
      </c>
      <c r="F49" s="530" t="s">
        <v>523</v>
      </c>
      <c r="G49" s="530" t="s">
        <v>363</v>
      </c>
      <c r="J49" s="530" t="s">
        <v>354</v>
      </c>
    </row>
    <row r="50" spans="1:10" ht="11.25">
      <c r="A50" s="530">
        <v>49</v>
      </c>
      <c r="B50" s="530" t="s">
        <v>350</v>
      </c>
      <c r="C50" s="530" t="s">
        <v>24</v>
      </c>
      <c r="D50" s="530" t="s">
        <v>524</v>
      </c>
      <c r="E50" s="530" t="s">
        <v>525</v>
      </c>
      <c r="F50" s="530" t="s">
        <v>526</v>
      </c>
      <c r="G50" s="530" t="s">
        <v>363</v>
      </c>
      <c r="J50" s="530" t="s">
        <v>354</v>
      </c>
    </row>
    <row r="51" spans="1:10" ht="11.25">
      <c r="A51" s="530">
        <v>50</v>
      </c>
      <c r="B51" s="530" t="s">
        <v>350</v>
      </c>
      <c r="C51" s="530" t="s">
        <v>24</v>
      </c>
      <c r="D51" s="530" t="s">
        <v>527</v>
      </c>
      <c r="E51" s="530" t="s">
        <v>528</v>
      </c>
      <c r="F51" s="530" t="s">
        <v>529</v>
      </c>
      <c r="G51" s="530" t="s">
        <v>53</v>
      </c>
      <c r="J51" s="530" t="s">
        <v>354</v>
      </c>
    </row>
    <row r="52" spans="1:10" ht="11.25">
      <c r="A52" s="530">
        <v>51</v>
      </c>
      <c r="B52" s="530" t="s">
        <v>350</v>
      </c>
      <c r="C52" s="530" t="s">
        <v>24</v>
      </c>
      <c r="D52" s="530" t="s">
        <v>530</v>
      </c>
      <c r="E52" s="530" t="s">
        <v>531</v>
      </c>
      <c r="F52" s="530" t="s">
        <v>532</v>
      </c>
      <c r="G52" s="530" t="s">
        <v>53</v>
      </c>
      <c r="J52" s="530" t="s">
        <v>354</v>
      </c>
    </row>
    <row r="53" spans="1:10" ht="11.25">
      <c r="A53" s="530">
        <v>52</v>
      </c>
      <c r="B53" s="530" t="s">
        <v>350</v>
      </c>
      <c r="C53" s="530" t="s">
        <v>24</v>
      </c>
      <c r="D53" s="530" t="s">
        <v>533</v>
      </c>
      <c r="E53" s="530" t="s">
        <v>534</v>
      </c>
      <c r="F53" s="530" t="s">
        <v>535</v>
      </c>
      <c r="G53" s="530" t="s">
        <v>363</v>
      </c>
      <c r="J53" s="530" t="s">
        <v>354</v>
      </c>
    </row>
    <row r="54" spans="1:10" ht="11.25">
      <c r="A54" s="530">
        <v>53</v>
      </c>
      <c r="B54" s="530" t="s">
        <v>350</v>
      </c>
      <c r="C54" s="530" t="s">
        <v>24</v>
      </c>
      <c r="D54" s="530" t="s">
        <v>536</v>
      </c>
      <c r="E54" s="530" t="s">
        <v>537</v>
      </c>
      <c r="F54" s="530" t="s">
        <v>538</v>
      </c>
      <c r="G54" s="530" t="s">
        <v>379</v>
      </c>
      <c r="H54" s="530" t="s">
        <v>539</v>
      </c>
      <c r="J54" s="530" t="s">
        <v>354</v>
      </c>
    </row>
    <row r="55" spans="1:10" ht="11.25">
      <c r="A55" s="530">
        <v>54</v>
      </c>
      <c r="B55" s="530" t="s">
        <v>350</v>
      </c>
      <c r="C55" s="530" t="s">
        <v>24</v>
      </c>
      <c r="D55" s="530" t="s">
        <v>540</v>
      </c>
      <c r="E55" s="530" t="s">
        <v>541</v>
      </c>
      <c r="F55" s="530" t="s">
        <v>542</v>
      </c>
      <c r="G55" s="530" t="s">
        <v>367</v>
      </c>
      <c r="H55" s="530" t="s">
        <v>397</v>
      </c>
      <c r="J55" s="530" t="s">
        <v>354</v>
      </c>
    </row>
    <row r="56" spans="1:10" ht="11.25">
      <c r="A56" s="530">
        <v>55</v>
      </c>
      <c r="B56" s="530" t="s">
        <v>350</v>
      </c>
      <c r="C56" s="530" t="s">
        <v>24</v>
      </c>
      <c r="D56" s="530" t="s">
        <v>543</v>
      </c>
      <c r="E56" s="530" t="s">
        <v>544</v>
      </c>
      <c r="F56" s="530" t="s">
        <v>545</v>
      </c>
      <c r="G56" s="530" t="s">
        <v>379</v>
      </c>
      <c r="J56" s="530" t="s">
        <v>354</v>
      </c>
    </row>
    <row r="57" spans="1:10" ht="11.25">
      <c r="A57" s="530">
        <v>56</v>
      </c>
      <c r="B57" s="530" t="s">
        <v>350</v>
      </c>
      <c r="C57" s="530" t="s">
        <v>24</v>
      </c>
      <c r="D57" s="530" t="s">
        <v>546</v>
      </c>
      <c r="E57" s="530" t="s">
        <v>547</v>
      </c>
      <c r="F57" s="530" t="s">
        <v>548</v>
      </c>
      <c r="G57" s="530" t="s">
        <v>455</v>
      </c>
      <c r="J57" s="530" t="s">
        <v>354</v>
      </c>
    </row>
    <row r="58" spans="1:10" ht="11.25">
      <c r="A58" s="530">
        <v>57</v>
      </c>
      <c r="B58" s="530" t="s">
        <v>350</v>
      </c>
      <c r="C58" s="530" t="s">
        <v>24</v>
      </c>
      <c r="D58" s="530" t="s">
        <v>549</v>
      </c>
      <c r="E58" s="530" t="s">
        <v>550</v>
      </c>
      <c r="F58" s="530" t="s">
        <v>551</v>
      </c>
      <c r="G58" s="530" t="s">
        <v>53</v>
      </c>
      <c r="J58" s="530" t="s">
        <v>354</v>
      </c>
    </row>
    <row r="59" spans="1:10" ht="11.25">
      <c r="A59" s="530">
        <v>58</v>
      </c>
      <c r="B59" s="530" t="s">
        <v>350</v>
      </c>
      <c r="C59" s="530" t="s">
        <v>24</v>
      </c>
      <c r="D59" s="530" t="s">
        <v>552</v>
      </c>
      <c r="E59" s="530" t="s">
        <v>553</v>
      </c>
      <c r="F59" s="530" t="s">
        <v>554</v>
      </c>
      <c r="G59" s="530" t="s">
        <v>455</v>
      </c>
      <c r="J59" s="530" t="s">
        <v>354</v>
      </c>
    </row>
    <row r="60" spans="1:10" ht="11.25">
      <c r="A60" s="530">
        <v>59</v>
      </c>
      <c r="B60" s="530" t="s">
        <v>350</v>
      </c>
      <c r="C60" s="530" t="s">
        <v>24</v>
      </c>
      <c r="D60" s="530" t="s">
        <v>555</v>
      </c>
      <c r="E60" s="530" t="s">
        <v>556</v>
      </c>
      <c r="F60" s="530" t="s">
        <v>557</v>
      </c>
      <c r="G60" s="530" t="s">
        <v>396</v>
      </c>
      <c r="J60" s="530" t="s">
        <v>354</v>
      </c>
    </row>
    <row r="61" spans="1:10" ht="11.25">
      <c r="A61" s="530">
        <v>60</v>
      </c>
      <c r="B61" s="530" t="s">
        <v>350</v>
      </c>
      <c r="C61" s="530" t="s">
        <v>24</v>
      </c>
      <c r="D61" s="530" t="s">
        <v>558</v>
      </c>
      <c r="E61" s="530" t="s">
        <v>559</v>
      </c>
      <c r="F61" s="530" t="s">
        <v>560</v>
      </c>
      <c r="G61" s="530" t="s">
        <v>367</v>
      </c>
      <c r="J61" s="530" t="s">
        <v>354</v>
      </c>
    </row>
    <row r="62" spans="1:10" ht="11.25">
      <c r="A62" s="530">
        <v>61</v>
      </c>
      <c r="B62" s="530" t="s">
        <v>350</v>
      </c>
      <c r="C62" s="530" t="s">
        <v>24</v>
      </c>
      <c r="D62" s="530" t="s">
        <v>561</v>
      </c>
      <c r="E62" s="530" t="s">
        <v>562</v>
      </c>
      <c r="F62" s="530" t="s">
        <v>563</v>
      </c>
      <c r="G62" s="530" t="s">
        <v>564</v>
      </c>
      <c r="H62" s="530" t="s">
        <v>565</v>
      </c>
      <c r="J62" s="530" t="s">
        <v>354</v>
      </c>
    </row>
    <row r="63" spans="1:10" ht="11.25">
      <c r="A63" s="530">
        <v>62</v>
      </c>
      <c r="B63" s="530" t="s">
        <v>350</v>
      </c>
      <c r="C63" s="530" t="s">
        <v>24</v>
      </c>
      <c r="D63" s="530" t="s">
        <v>566</v>
      </c>
      <c r="E63" s="530" t="s">
        <v>567</v>
      </c>
      <c r="F63" s="530" t="s">
        <v>568</v>
      </c>
      <c r="G63" s="530" t="s">
        <v>569</v>
      </c>
      <c r="J63" s="530" t="s">
        <v>354</v>
      </c>
    </row>
    <row r="64" spans="1:10" ht="11.25">
      <c r="A64" s="530">
        <v>63</v>
      </c>
      <c r="B64" s="530" t="s">
        <v>350</v>
      </c>
      <c r="C64" s="530" t="s">
        <v>24</v>
      </c>
      <c r="D64" s="530" t="s">
        <v>570</v>
      </c>
      <c r="E64" s="530" t="s">
        <v>571</v>
      </c>
      <c r="F64" s="530" t="s">
        <v>572</v>
      </c>
      <c r="G64" s="530" t="s">
        <v>396</v>
      </c>
      <c r="J64" s="530" t="s">
        <v>354</v>
      </c>
    </row>
    <row r="65" spans="1:10" ht="11.25">
      <c r="A65" s="530">
        <v>64</v>
      </c>
      <c r="B65" s="530" t="s">
        <v>350</v>
      </c>
      <c r="C65" s="530" t="s">
        <v>24</v>
      </c>
      <c r="D65" s="530" t="s">
        <v>573</v>
      </c>
      <c r="E65" s="530" t="s">
        <v>574</v>
      </c>
      <c r="F65" s="530" t="s">
        <v>575</v>
      </c>
      <c r="G65" s="530" t="s">
        <v>472</v>
      </c>
      <c r="J65" s="530" t="s">
        <v>354</v>
      </c>
    </row>
    <row r="66" spans="1:10" ht="11.25">
      <c r="A66" s="530">
        <v>65</v>
      </c>
      <c r="B66" s="530" t="s">
        <v>350</v>
      </c>
      <c r="C66" s="530" t="s">
        <v>24</v>
      </c>
      <c r="D66" s="530" t="s">
        <v>576</v>
      </c>
      <c r="E66" s="530" t="s">
        <v>577</v>
      </c>
      <c r="F66" s="530" t="s">
        <v>578</v>
      </c>
      <c r="G66" s="530" t="s">
        <v>455</v>
      </c>
      <c r="J66" s="530" t="s">
        <v>354</v>
      </c>
    </row>
    <row r="67" spans="1:10" ht="11.25">
      <c r="A67" s="530">
        <v>66</v>
      </c>
      <c r="B67" s="530" t="s">
        <v>350</v>
      </c>
      <c r="C67" s="530" t="s">
        <v>24</v>
      </c>
      <c r="D67" s="530" t="s">
        <v>579</v>
      </c>
      <c r="E67" s="530" t="s">
        <v>580</v>
      </c>
      <c r="F67" s="530" t="s">
        <v>581</v>
      </c>
      <c r="G67" s="530" t="s">
        <v>421</v>
      </c>
      <c r="H67" s="530" t="s">
        <v>582</v>
      </c>
      <c r="J67" s="530" t="s">
        <v>354</v>
      </c>
    </row>
    <row r="68" spans="1:10" ht="11.25">
      <c r="A68" s="530">
        <v>67</v>
      </c>
      <c r="B68" s="530" t="s">
        <v>350</v>
      </c>
      <c r="C68" s="530" t="s">
        <v>24</v>
      </c>
      <c r="D68" s="530" t="s">
        <v>583</v>
      </c>
      <c r="E68" s="530" t="s">
        <v>584</v>
      </c>
      <c r="F68" s="530" t="s">
        <v>585</v>
      </c>
      <c r="G68" s="530" t="s">
        <v>363</v>
      </c>
      <c r="J68" s="530" t="s">
        <v>354</v>
      </c>
    </row>
    <row r="69" spans="1:10" ht="11.25">
      <c r="A69" s="530">
        <v>68</v>
      </c>
      <c r="B69" s="530" t="s">
        <v>350</v>
      </c>
      <c r="C69" s="530" t="s">
        <v>24</v>
      </c>
      <c r="D69" s="530" t="s">
        <v>586</v>
      </c>
      <c r="E69" s="530" t="s">
        <v>587</v>
      </c>
      <c r="F69" s="530" t="s">
        <v>588</v>
      </c>
      <c r="G69" s="530" t="s">
        <v>53</v>
      </c>
      <c r="J69" s="530" t="s">
        <v>354</v>
      </c>
    </row>
    <row r="70" spans="1:10" ht="11.25">
      <c r="A70" s="530">
        <v>69</v>
      </c>
      <c r="B70" s="530" t="s">
        <v>350</v>
      </c>
      <c r="C70" s="530" t="s">
        <v>24</v>
      </c>
      <c r="D70" s="530" t="s">
        <v>589</v>
      </c>
      <c r="E70" s="530" t="s">
        <v>590</v>
      </c>
      <c r="F70" s="530" t="s">
        <v>591</v>
      </c>
      <c r="G70" s="530" t="s">
        <v>363</v>
      </c>
      <c r="J70" s="530" t="s">
        <v>354</v>
      </c>
    </row>
    <row r="71" spans="1:10" ht="11.25">
      <c r="A71" s="530">
        <v>70</v>
      </c>
      <c r="B71" s="530" t="s">
        <v>350</v>
      </c>
      <c r="C71" s="530" t="s">
        <v>24</v>
      </c>
      <c r="D71" s="530" t="s">
        <v>592</v>
      </c>
      <c r="E71" s="530" t="s">
        <v>593</v>
      </c>
      <c r="F71" s="530" t="s">
        <v>594</v>
      </c>
      <c r="G71" s="530" t="s">
        <v>363</v>
      </c>
      <c r="H71" s="530" t="s">
        <v>595</v>
      </c>
      <c r="J71" s="530" t="s">
        <v>354</v>
      </c>
    </row>
    <row r="72" spans="1:10" ht="11.25">
      <c r="A72" s="530">
        <v>71</v>
      </c>
      <c r="B72" s="530" t="s">
        <v>350</v>
      </c>
      <c r="C72" s="530" t="s">
        <v>24</v>
      </c>
      <c r="D72" s="530" t="s">
        <v>596</v>
      </c>
      <c r="E72" s="530" t="s">
        <v>597</v>
      </c>
      <c r="F72" s="530" t="s">
        <v>598</v>
      </c>
      <c r="G72" s="530" t="s">
        <v>363</v>
      </c>
      <c r="J72" s="530" t="s">
        <v>354</v>
      </c>
    </row>
    <row r="73" spans="1:10" ht="11.25">
      <c r="A73" s="530">
        <v>72</v>
      </c>
      <c r="B73" s="530" t="s">
        <v>350</v>
      </c>
      <c r="C73" s="530" t="s">
        <v>24</v>
      </c>
      <c r="D73" s="530" t="s">
        <v>599</v>
      </c>
      <c r="E73" s="530" t="s">
        <v>600</v>
      </c>
      <c r="F73" s="530" t="s">
        <v>601</v>
      </c>
      <c r="G73" s="530" t="s">
        <v>53</v>
      </c>
      <c r="H73" s="530" t="s">
        <v>602</v>
      </c>
      <c r="J73" s="530" t="s">
        <v>354</v>
      </c>
    </row>
    <row r="74" spans="1:10" ht="11.25">
      <c r="A74" s="530">
        <v>73</v>
      </c>
      <c r="B74" s="530" t="s">
        <v>350</v>
      </c>
      <c r="C74" s="530" t="s">
        <v>24</v>
      </c>
      <c r="D74" s="530" t="s">
        <v>603</v>
      </c>
      <c r="E74" s="530" t="s">
        <v>604</v>
      </c>
      <c r="F74" s="530" t="s">
        <v>605</v>
      </c>
      <c r="G74" s="530" t="s">
        <v>455</v>
      </c>
      <c r="J74" s="530" t="s">
        <v>354</v>
      </c>
    </row>
    <row r="75" spans="1:10" ht="11.25">
      <c r="A75" s="530">
        <v>74</v>
      </c>
      <c r="B75" s="530" t="s">
        <v>350</v>
      </c>
      <c r="C75" s="530" t="s">
        <v>24</v>
      </c>
      <c r="D75" s="530" t="s">
        <v>606</v>
      </c>
      <c r="E75" s="530" t="s">
        <v>607</v>
      </c>
      <c r="F75" s="530" t="s">
        <v>608</v>
      </c>
      <c r="G75" s="530" t="s">
        <v>375</v>
      </c>
      <c r="J75" s="530" t="s">
        <v>354</v>
      </c>
    </row>
    <row r="76" spans="1:10" ht="11.25">
      <c r="A76" s="530">
        <v>75</v>
      </c>
      <c r="B76" s="530" t="s">
        <v>350</v>
      </c>
      <c r="C76" s="530" t="s">
        <v>24</v>
      </c>
      <c r="D76" s="530" t="s">
        <v>609</v>
      </c>
      <c r="E76" s="530" t="s">
        <v>610</v>
      </c>
      <c r="F76" s="530" t="s">
        <v>611</v>
      </c>
      <c r="G76" s="530" t="s">
        <v>363</v>
      </c>
      <c r="J76" s="530" t="s">
        <v>354</v>
      </c>
    </row>
    <row r="77" spans="1:10" ht="11.25">
      <c r="A77" s="530">
        <v>76</v>
      </c>
      <c r="B77" s="530" t="s">
        <v>350</v>
      </c>
      <c r="C77" s="530" t="s">
        <v>24</v>
      </c>
      <c r="D77" s="530" t="s">
        <v>612</v>
      </c>
      <c r="E77" s="530" t="s">
        <v>613</v>
      </c>
      <c r="F77" s="530" t="s">
        <v>614</v>
      </c>
      <c r="G77" s="530" t="s">
        <v>363</v>
      </c>
      <c r="J77" s="530" t="s">
        <v>354</v>
      </c>
    </row>
    <row r="78" spans="1:10" ht="11.25">
      <c r="A78" s="530">
        <v>77</v>
      </c>
      <c r="B78" s="530" t="s">
        <v>350</v>
      </c>
      <c r="C78" s="530" t="s">
        <v>24</v>
      </c>
      <c r="D78" s="530" t="s">
        <v>615</v>
      </c>
      <c r="E78" s="530" t="s">
        <v>616</v>
      </c>
      <c r="F78" s="530" t="s">
        <v>617</v>
      </c>
      <c r="G78" s="530" t="s">
        <v>618</v>
      </c>
      <c r="J78" s="530" t="s">
        <v>354</v>
      </c>
    </row>
    <row r="79" spans="1:10" ht="11.25">
      <c r="A79" s="530">
        <v>78</v>
      </c>
      <c r="B79" s="530" t="s">
        <v>350</v>
      </c>
      <c r="C79" s="530" t="s">
        <v>24</v>
      </c>
      <c r="D79" s="530" t="s">
        <v>619</v>
      </c>
      <c r="E79" s="530" t="s">
        <v>616</v>
      </c>
      <c r="F79" s="530" t="s">
        <v>620</v>
      </c>
      <c r="G79" s="530" t="s">
        <v>621</v>
      </c>
      <c r="J79" s="530" t="s">
        <v>354</v>
      </c>
    </row>
    <row r="80" spans="1:10" ht="11.25">
      <c r="A80" s="530">
        <v>79</v>
      </c>
      <c r="B80" s="530" t="s">
        <v>350</v>
      </c>
      <c r="C80" s="530" t="s">
        <v>24</v>
      </c>
      <c r="D80" s="530" t="s">
        <v>622</v>
      </c>
      <c r="E80" s="530" t="s">
        <v>623</v>
      </c>
      <c r="F80" s="530" t="s">
        <v>624</v>
      </c>
      <c r="G80" s="530" t="s">
        <v>421</v>
      </c>
      <c r="J80" s="530" t="s">
        <v>354</v>
      </c>
    </row>
    <row r="81" spans="1:10" ht="11.25">
      <c r="A81" s="530">
        <v>80</v>
      </c>
      <c r="B81" s="530" t="s">
        <v>350</v>
      </c>
      <c r="C81" s="530" t="s">
        <v>24</v>
      </c>
      <c r="D81" s="530" t="s">
        <v>625</v>
      </c>
      <c r="E81" s="530" t="s">
        <v>626</v>
      </c>
      <c r="F81" s="530" t="s">
        <v>627</v>
      </c>
      <c r="G81" s="530" t="s">
        <v>455</v>
      </c>
      <c r="H81" s="530" t="s">
        <v>628</v>
      </c>
      <c r="J81" s="530" t="s">
        <v>354</v>
      </c>
    </row>
    <row r="82" spans="1:10" ht="11.25">
      <c r="A82" s="530">
        <v>81</v>
      </c>
      <c r="B82" s="530" t="s">
        <v>350</v>
      </c>
      <c r="C82" s="530" t="s">
        <v>24</v>
      </c>
      <c r="D82" s="530" t="s">
        <v>629</v>
      </c>
      <c r="E82" s="530" t="s">
        <v>630</v>
      </c>
      <c r="F82" s="530" t="s">
        <v>631</v>
      </c>
      <c r="G82" s="530" t="s">
        <v>621</v>
      </c>
      <c r="J82" s="530" t="s">
        <v>354</v>
      </c>
    </row>
    <row r="83" spans="1:10" ht="11.25">
      <c r="A83" s="530">
        <v>82</v>
      </c>
      <c r="B83" s="530" t="s">
        <v>350</v>
      </c>
      <c r="C83" s="530" t="s">
        <v>24</v>
      </c>
      <c r="D83" s="530" t="s">
        <v>632</v>
      </c>
      <c r="E83" s="530" t="s">
        <v>633</v>
      </c>
      <c r="F83" s="530" t="s">
        <v>634</v>
      </c>
      <c r="G83" s="530" t="s">
        <v>635</v>
      </c>
      <c r="J83" s="530" t="s">
        <v>354</v>
      </c>
    </row>
    <row r="84" spans="1:10" ht="11.25">
      <c r="A84" s="530">
        <v>83</v>
      </c>
      <c r="B84" s="530" t="s">
        <v>350</v>
      </c>
      <c r="C84" s="530" t="s">
        <v>24</v>
      </c>
      <c r="D84" s="530" t="s">
        <v>636</v>
      </c>
      <c r="E84" s="530" t="s">
        <v>637</v>
      </c>
      <c r="F84" s="530" t="s">
        <v>638</v>
      </c>
      <c r="G84" s="530" t="s">
        <v>639</v>
      </c>
      <c r="J84" s="530" t="s">
        <v>354</v>
      </c>
    </row>
    <row r="85" spans="1:10" ht="11.25">
      <c r="A85" s="530">
        <v>84</v>
      </c>
      <c r="B85" s="530" t="s">
        <v>350</v>
      </c>
      <c r="C85" s="530" t="s">
        <v>24</v>
      </c>
      <c r="D85" s="530" t="s">
        <v>640</v>
      </c>
      <c r="E85" s="530" t="s">
        <v>641</v>
      </c>
      <c r="F85" s="530" t="s">
        <v>642</v>
      </c>
      <c r="G85" s="530" t="s">
        <v>375</v>
      </c>
      <c r="J85" s="530" t="s">
        <v>354</v>
      </c>
    </row>
    <row r="86" spans="1:10" ht="11.25">
      <c r="A86" s="530">
        <v>85</v>
      </c>
      <c r="B86" s="530" t="s">
        <v>350</v>
      </c>
      <c r="C86" s="530" t="s">
        <v>24</v>
      </c>
      <c r="D86" s="530" t="s">
        <v>643</v>
      </c>
      <c r="E86" s="530" t="s">
        <v>644</v>
      </c>
      <c r="F86" s="530" t="s">
        <v>645</v>
      </c>
      <c r="G86" s="530" t="s">
        <v>367</v>
      </c>
      <c r="H86" s="530" t="s">
        <v>646</v>
      </c>
      <c r="J86" s="530" t="s">
        <v>354</v>
      </c>
    </row>
    <row r="87" spans="1:10" ht="11.25">
      <c r="A87" s="530">
        <v>86</v>
      </c>
      <c r="B87" s="530" t="s">
        <v>350</v>
      </c>
      <c r="C87" s="530" t="s">
        <v>24</v>
      </c>
      <c r="D87" s="530" t="s">
        <v>647</v>
      </c>
      <c r="E87" s="530" t="s">
        <v>648</v>
      </c>
      <c r="F87" s="530" t="s">
        <v>649</v>
      </c>
      <c r="G87" s="530" t="s">
        <v>421</v>
      </c>
      <c r="J87" s="530" t="s">
        <v>354</v>
      </c>
    </row>
    <row r="88" spans="1:10" ht="11.25">
      <c r="A88" s="530">
        <v>87</v>
      </c>
      <c r="B88" s="530" t="s">
        <v>350</v>
      </c>
      <c r="C88" s="530" t="s">
        <v>24</v>
      </c>
      <c r="D88" s="530" t="s">
        <v>650</v>
      </c>
      <c r="E88" s="530" t="s">
        <v>651</v>
      </c>
      <c r="F88" s="530" t="s">
        <v>652</v>
      </c>
      <c r="G88" s="530" t="s">
        <v>472</v>
      </c>
      <c r="J88" s="530" t="s">
        <v>354</v>
      </c>
    </row>
    <row r="89" spans="1:10" ht="11.25">
      <c r="A89" s="530">
        <v>88</v>
      </c>
      <c r="B89" s="530" t="s">
        <v>350</v>
      </c>
      <c r="C89" s="530" t="s">
        <v>24</v>
      </c>
      <c r="D89" s="530" t="s">
        <v>653</v>
      </c>
      <c r="E89" s="530" t="s">
        <v>654</v>
      </c>
      <c r="F89" s="530" t="s">
        <v>655</v>
      </c>
      <c r="G89" s="530" t="s">
        <v>375</v>
      </c>
      <c r="H89" s="530" t="s">
        <v>656</v>
      </c>
      <c r="J89" s="530" t="s">
        <v>354</v>
      </c>
    </row>
    <row r="90" spans="1:10" ht="11.25">
      <c r="A90" s="530">
        <v>89</v>
      </c>
      <c r="B90" s="530" t="s">
        <v>350</v>
      </c>
      <c r="C90" s="530" t="s">
        <v>24</v>
      </c>
      <c r="D90" s="530" t="s">
        <v>657</v>
      </c>
      <c r="E90" s="530" t="s">
        <v>658</v>
      </c>
      <c r="F90" s="530" t="s">
        <v>659</v>
      </c>
      <c r="G90" s="530" t="s">
        <v>660</v>
      </c>
      <c r="H90" s="530" t="s">
        <v>661</v>
      </c>
      <c r="J90" s="530" t="s">
        <v>354</v>
      </c>
    </row>
    <row r="91" spans="1:10" ht="11.25">
      <c r="A91" s="530">
        <v>90</v>
      </c>
      <c r="B91" s="530" t="s">
        <v>350</v>
      </c>
      <c r="C91" s="530" t="s">
        <v>24</v>
      </c>
      <c r="D91" s="530" t="s">
        <v>662</v>
      </c>
      <c r="E91" s="530" t="s">
        <v>663</v>
      </c>
      <c r="F91" s="530" t="s">
        <v>664</v>
      </c>
      <c r="G91" s="530" t="s">
        <v>53</v>
      </c>
      <c r="J91" s="530" t="s">
        <v>354</v>
      </c>
    </row>
    <row r="92" spans="1:10" ht="11.25">
      <c r="A92" s="530">
        <v>91</v>
      </c>
      <c r="B92" s="530" t="s">
        <v>350</v>
      </c>
      <c r="C92" s="530" t="s">
        <v>24</v>
      </c>
      <c r="D92" s="530" t="s">
        <v>665</v>
      </c>
      <c r="E92" s="530" t="s">
        <v>666</v>
      </c>
      <c r="F92" s="530" t="s">
        <v>667</v>
      </c>
      <c r="G92" s="530" t="s">
        <v>668</v>
      </c>
      <c r="J92" s="530" t="s">
        <v>354</v>
      </c>
    </row>
    <row r="93" spans="1:10" ht="11.25">
      <c r="A93" s="530">
        <v>92</v>
      </c>
      <c r="B93" s="530" t="s">
        <v>350</v>
      </c>
      <c r="C93" s="530" t="s">
        <v>24</v>
      </c>
      <c r="D93" s="530" t="s">
        <v>669</v>
      </c>
      <c r="E93" s="530" t="s">
        <v>670</v>
      </c>
      <c r="F93" s="530" t="s">
        <v>671</v>
      </c>
      <c r="G93" s="530" t="s">
        <v>53</v>
      </c>
      <c r="H93" s="530" t="s">
        <v>672</v>
      </c>
      <c r="J93" s="530" t="s">
        <v>354</v>
      </c>
    </row>
    <row r="94" spans="1:10" ht="11.25">
      <c r="A94" s="530">
        <v>93</v>
      </c>
      <c r="B94" s="530" t="s">
        <v>350</v>
      </c>
      <c r="C94" s="530" t="s">
        <v>24</v>
      </c>
      <c r="D94" s="530" t="s">
        <v>673</v>
      </c>
      <c r="E94" s="530" t="s">
        <v>674</v>
      </c>
      <c r="F94" s="530" t="s">
        <v>675</v>
      </c>
      <c r="G94" s="530" t="s">
        <v>396</v>
      </c>
      <c r="H94" s="530" t="s">
        <v>397</v>
      </c>
      <c r="J94" s="530" t="s">
        <v>354</v>
      </c>
    </row>
    <row r="95" spans="1:10" ht="11.25">
      <c r="A95" s="530">
        <v>94</v>
      </c>
      <c r="B95" s="530" t="s">
        <v>350</v>
      </c>
      <c r="C95" s="530" t="s">
        <v>24</v>
      </c>
      <c r="D95" s="530" t="s">
        <v>676</v>
      </c>
      <c r="E95" s="530" t="s">
        <v>677</v>
      </c>
      <c r="F95" s="530" t="s">
        <v>678</v>
      </c>
      <c r="G95" s="530" t="s">
        <v>679</v>
      </c>
      <c r="J95" s="530" t="s">
        <v>354</v>
      </c>
    </row>
    <row r="96" spans="1:10" ht="11.25">
      <c r="A96" s="530">
        <v>95</v>
      </c>
      <c r="B96" s="530" t="s">
        <v>350</v>
      </c>
      <c r="C96" s="530" t="s">
        <v>24</v>
      </c>
      <c r="D96" s="530" t="s">
        <v>680</v>
      </c>
      <c r="E96" s="530" t="s">
        <v>681</v>
      </c>
      <c r="F96" s="530" t="s">
        <v>682</v>
      </c>
      <c r="G96" s="530" t="s">
        <v>379</v>
      </c>
      <c r="J96" s="530" t="s">
        <v>354</v>
      </c>
    </row>
    <row r="97" spans="1:10" ht="11.25">
      <c r="A97" s="530">
        <v>96</v>
      </c>
      <c r="B97" s="530" t="s">
        <v>350</v>
      </c>
      <c r="C97" s="530" t="s">
        <v>24</v>
      </c>
      <c r="D97" s="530" t="s">
        <v>683</v>
      </c>
      <c r="E97" s="530" t="s">
        <v>684</v>
      </c>
      <c r="F97" s="530" t="s">
        <v>685</v>
      </c>
      <c r="G97" s="530" t="s">
        <v>53</v>
      </c>
      <c r="J97" s="530" t="s">
        <v>354</v>
      </c>
    </row>
    <row r="98" spans="1:10" ht="11.25">
      <c r="A98" s="530">
        <v>97</v>
      </c>
      <c r="B98" s="530" t="s">
        <v>350</v>
      </c>
      <c r="C98" s="530" t="s">
        <v>24</v>
      </c>
      <c r="D98" s="530" t="s">
        <v>686</v>
      </c>
      <c r="E98" s="530" t="s">
        <v>687</v>
      </c>
      <c r="F98" s="530" t="s">
        <v>688</v>
      </c>
      <c r="G98" s="530" t="s">
        <v>379</v>
      </c>
      <c r="H98" s="530" t="s">
        <v>689</v>
      </c>
      <c r="J98" s="530" t="s">
        <v>354</v>
      </c>
    </row>
    <row r="99" spans="1:10" ht="11.25">
      <c r="A99" s="530">
        <v>98</v>
      </c>
      <c r="B99" s="530" t="s">
        <v>350</v>
      </c>
      <c r="C99" s="530" t="s">
        <v>24</v>
      </c>
      <c r="D99" s="530" t="s">
        <v>690</v>
      </c>
      <c r="E99" s="530" t="s">
        <v>691</v>
      </c>
      <c r="F99" s="530" t="s">
        <v>692</v>
      </c>
      <c r="G99" s="530" t="s">
        <v>375</v>
      </c>
      <c r="J99" s="530" t="s">
        <v>354</v>
      </c>
    </row>
    <row r="100" spans="1:10" ht="11.25">
      <c r="A100" s="530">
        <v>99</v>
      </c>
      <c r="B100" s="530" t="s">
        <v>350</v>
      </c>
      <c r="C100" s="530" t="s">
        <v>24</v>
      </c>
      <c r="D100" s="530" t="s">
        <v>693</v>
      </c>
      <c r="E100" s="530" t="s">
        <v>694</v>
      </c>
      <c r="F100" s="530" t="s">
        <v>695</v>
      </c>
      <c r="G100" s="530" t="s">
        <v>53</v>
      </c>
      <c r="J100" s="530" t="s">
        <v>354</v>
      </c>
    </row>
    <row r="101" spans="1:10" ht="11.25">
      <c r="A101" s="530">
        <v>100</v>
      </c>
      <c r="B101" s="530" t="s">
        <v>350</v>
      </c>
      <c r="C101" s="530" t="s">
        <v>24</v>
      </c>
      <c r="D101" s="530" t="s">
        <v>696</v>
      </c>
      <c r="E101" s="530" t="s">
        <v>697</v>
      </c>
      <c r="F101" s="530" t="s">
        <v>698</v>
      </c>
      <c r="G101" s="530" t="s">
        <v>375</v>
      </c>
      <c r="H101" s="530" t="s">
        <v>699</v>
      </c>
      <c r="J101" s="530" t="s">
        <v>354</v>
      </c>
    </row>
    <row r="102" spans="1:10" ht="11.25">
      <c r="A102" s="530">
        <v>101</v>
      </c>
      <c r="B102" s="530" t="s">
        <v>350</v>
      </c>
      <c r="C102" s="530" t="s">
        <v>24</v>
      </c>
      <c r="D102" s="530" t="s">
        <v>700</v>
      </c>
      <c r="E102" s="530" t="s">
        <v>701</v>
      </c>
      <c r="F102" s="530" t="s">
        <v>702</v>
      </c>
      <c r="G102" s="530" t="s">
        <v>703</v>
      </c>
      <c r="J102" s="530" t="s">
        <v>354</v>
      </c>
    </row>
    <row r="103" spans="1:10" ht="11.25">
      <c r="A103" s="530">
        <v>102</v>
      </c>
      <c r="B103" s="530" t="s">
        <v>350</v>
      </c>
      <c r="C103" s="530" t="s">
        <v>24</v>
      </c>
      <c r="D103" s="530" t="s">
        <v>704</v>
      </c>
      <c r="E103" s="530" t="s">
        <v>705</v>
      </c>
      <c r="F103" s="530" t="s">
        <v>706</v>
      </c>
      <c r="G103" s="530" t="s">
        <v>53</v>
      </c>
      <c r="J103" s="530" t="s">
        <v>354</v>
      </c>
    </row>
    <row r="104" spans="1:10" ht="11.25">
      <c r="A104" s="530">
        <v>103</v>
      </c>
      <c r="B104" s="530" t="s">
        <v>350</v>
      </c>
      <c r="C104" s="530" t="s">
        <v>24</v>
      </c>
      <c r="D104" s="530" t="s">
        <v>707</v>
      </c>
      <c r="E104" s="530" t="s">
        <v>708</v>
      </c>
      <c r="F104" s="530" t="s">
        <v>709</v>
      </c>
      <c r="G104" s="530" t="s">
        <v>379</v>
      </c>
      <c r="H104" s="530" t="s">
        <v>710</v>
      </c>
      <c r="J104" s="530" t="s">
        <v>354</v>
      </c>
    </row>
    <row r="105" spans="1:10" ht="11.25">
      <c r="A105" s="530">
        <v>104</v>
      </c>
      <c r="B105" s="530" t="s">
        <v>350</v>
      </c>
      <c r="C105" s="530" t="s">
        <v>24</v>
      </c>
      <c r="D105" s="530" t="s">
        <v>711</v>
      </c>
      <c r="E105" s="530" t="s">
        <v>712</v>
      </c>
      <c r="F105" s="530" t="s">
        <v>713</v>
      </c>
      <c r="G105" s="530" t="s">
        <v>472</v>
      </c>
      <c r="H105" s="530" t="s">
        <v>714</v>
      </c>
      <c r="J105" s="530" t="s">
        <v>354</v>
      </c>
    </row>
    <row r="106" spans="1:10" ht="11.25">
      <c r="A106" s="530">
        <v>105</v>
      </c>
      <c r="B106" s="530" t="s">
        <v>350</v>
      </c>
      <c r="C106" s="530" t="s">
        <v>24</v>
      </c>
      <c r="D106" s="530" t="s">
        <v>715</v>
      </c>
      <c r="E106" s="530" t="s">
        <v>716</v>
      </c>
      <c r="F106" s="530" t="s">
        <v>717</v>
      </c>
      <c r="G106" s="530" t="s">
        <v>459</v>
      </c>
      <c r="H106" s="530" t="s">
        <v>718</v>
      </c>
      <c r="J106" s="530" t="s">
        <v>354</v>
      </c>
    </row>
    <row r="107" spans="1:10" ht="11.25">
      <c r="A107" s="530">
        <v>106</v>
      </c>
      <c r="B107" s="530" t="s">
        <v>350</v>
      </c>
      <c r="C107" s="530" t="s">
        <v>24</v>
      </c>
      <c r="D107" s="530" t="s">
        <v>719</v>
      </c>
      <c r="E107" s="530" t="s">
        <v>720</v>
      </c>
      <c r="F107" s="530" t="s">
        <v>721</v>
      </c>
      <c r="G107" s="530" t="s">
        <v>455</v>
      </c>
      <c r="J107" s="530" t="s">
        <v>354</v>
      </c>
    </row>
    <row r="108" spans="1:10" ht="11.25">
      <c r="A108" s="530">
        <v>107</v>
      </c>
      <c r="B108" s="530" t="s">
        <v>350</v>
      </c>
      <c r="C108" s="530" t="s">
        <v>24</v>
      </c>
      <c r="D108" s="530" t="s">
        <v>722</v>
      </c>
      <c r="E108" s="530" t="s">
        <v>723</v>
      </c>
      <c r="F108" s="530" t="s">
        <v>724</v>
      </c>
      <c r="G108" s="530" t="s">
        <v>413</v>
      </c>
      <c r="H108" s="530" t="s">
        <v>397</v>
      </c>
      <c r="J108" s="530" t="s">
        <v>354</v>
      </c>
    </row>
    <row r="109" spans="1:10" ht="11.25">
      <c r="A109" s="530">
        <v>108</v>
      </c>
      <c r="B109" s="530" t="s">
        <v>350</v>
      </c>
      <c r="C109" s="530" t="s">
        <v>24</v>
      </c>
      <c r="D109" s="530" t="s">
        <v>725</v>
      </c>
      <c r="E109" s="530" t="s">
        <v>726</v>
      </c>
      <c r="F109" s="530" t="s">
        <v>727</v>
      </c>
      <c r="G109" s="530" t="s">
        <v>53</v>
      </c>
      <c r="J109" s="530" t="s">
        <v>354</v>
      </c>
    </row>
    <row r="110" spans="1:10" ht="11.25">
      <c r="A110" s="530">
        <v>109</v>
      </c>
      <c r="B110" s="530" t="s">
        <v>350</v>
      </c>
      <c r="C110" s="530" t="s">
        <v>24</v>
      </c>
      <c r="D110" s="530" t="s">
        <v>728</v>
      </c>
      <c r="E110" s="530" t="s">
        <v>729</v>
      </c>
      <c r="F110" s="530" t="s">
        <v>730</v>
      </c>
      <c r="G110" s="530" t="s">
        <v>53</v>
      </c>
      <c r="H110" s="530" t="s">
        <v>731</v>
      </c>
      <c r="J110" s="530" t="s">
        <v>354</v>
      </c>
    </row>
    <row r="111" spans="1:10" ht="11.25">
      <c r="A111" s="530">
        <v>110</v>
      </c>
      <c r="B111" s="530" t="s">
        <v>350</v>
      </c>
      <c r="C111" s="530" t="s">
        <v>24</v>
      </c>
      <c r="D111" s="530" t="s">
        <v>732</v>
      </c>
      <c r="E111" s="530" t="s">
        <v>733</v>
      </c>
      <c r="F111" s="530" t="s">
        <v>734</v>
      </c>
      <c r="G111" s="530" t="s">
        <v>379</v>
      </c>
      <c r="J111" s="530" t="s">
        <v>354</v>
      </c>
    </row>
    <row r="112" spans="1:10" ht="11.25">
      <c r="A112" s="530">
        <v>111</v>
      </c>
      <c r="B112" s="530" t="s">
        <v>350</v>
      </c>
      <c r="C112" s="530" t="s">
        <v>24</v>
      </c>
      <c r="D112" s="530" t="s">
        <v>735</v>
      </c>
      <c r="E112" s="530" t="s">
        <v>736</v>
      </c>
      <c r="F112" s="530" t="s">
        <v>737</v>
      </c>
      <c r="G112" s="530" t="s">
        <v>53</v>
      </c>
      <c r="H112" s="530" t="s">
        <v>738</v>
      </c>
      <c r="J112" s="530" t="s">
        <v>354</v>
      </c>
    </row>
    <row r="113" spans="1:10" ht="11.25">
      <c r="A113" s="530">
        <v>112</v>
      </c>
      <c r="B113" s="530" t="s">
        <v>350</v>
      </c>
      <c r="C113" s="530" t="s">
        <v>24</v>
      </c>
      <c r="D113" s="530" t="s">
        <v>739</v>
      </c>
      <c r="E113" s="530" t="s">
        <v>740</v>
      </c>
      <c r="F113" s="530" t="s">
        <v>741</v>
      </c>
      <c r="G113" s="530" t="s">
        <v>679</v>
      </c>
      <c r="H113" s="530" t="s">
        <v>742</v>
      </c>
      <c r="J113" s="530" t="s">
        <v>354</v>
      </c>
    </row>
    <row r="114" spans="1:10" ht="11.25">
      <c r="A114" s="530">
        <v>113</v>
      </c>
      <c r="B114" s="530" t="s">
        <v>350</v>
      </c>
      <c r="C114" s="530" t="s">
        <v>24</v>
      </c>
      <c r="D114" s="530" t="s">
        <v>743</v>
      </c>
      <c r="E114" s="530" t="s">
        <v>744</v>
      </c>
      <c r="F114" s="530" t="s">
        <v>745</v>
      </c>
      <c r="G114" s="530" t="s">
        <v>379</v>
      </c>
      <c r="J114" s="530" t="s">
        <v>354</v>
      </c>
    </row>
    <row r="115" spans="1:10" ht="11.25">
      <c r="A115" s="530">
        <v>114</v>
      </c>
      <c r="B115" s="530" t="s">
        <v>350</v>
      </c>
      <c r="C115" s="530" t="s">
        <v>24</v>
      </c>
      <c r="D115" s="530" t="s">
        <v>746</v>
      </c>
      <c r="E115" s="530" t="s">
        <v>747</v>
      </c>
      <c r="F115" s="530" t="s">
        <v>748</v>
      </c>
      <c r="G115" s="530" t="s">
        <v>421</v>
      </c>
      <c r="H115" s="530" t="s">
        <v>749</v>
      </c>
      <c r="J115" s="530" t="s">
        <v>354</v>
      </c>
    </row>
    <row r="116" spans="1:10" ht="11.25">
      <c r="A116" s="530">
        <v>115</v>
      </c>
      <c r="B116" s="530" t="s">
        <v>350</v>
      </c>
      <c r="C116" s="530" t="s">
        <v>24</v>
      </c>
      <c r="D116" s="530" t="s">
        <v>750</v>
      </c>
      <c r="E116" s="530" t="s">
        <v>751</v>
      </c>
      <c r="F116" s="530" t="s">
        <v>752</v>
      </c>
      <c r="G116" s="530" t="s">
        <v>472</v>
      </c>
      <c r="J116" s="530" t="s">
        <v>354</v>
      </c>
    </row>
    <row r="117" spans="1:10" ht="11.25">
      <c r="A117" s="530">
        <v>116</v>
      </c>
      <c r="B117" s="530" t="s">
        <v>350</v>
      </c>
      <c r="C117" s="530" t="s">
        <v>24</v>
      </c>
      <c r="D117" s="530" t="s">
        <v>753</v>
      </c>
      <c r="E117" s="530" t="s">
        <v>754</v>
      </c>
      <c r="F117" s="530" t="s">
        <v>755</v>
      </c>
      <c r="G117" s="530" t="s">
        <v>53</v>
      </c>
      <c r="H117" s="530" t="s">
        <v>656</v>
      </c>
      <c r="J117" s="530" t="s">
        <v>354</v>
      </c>
    </row>
    <row r="118" spans="1:10" ht="11.25">
      <c r="A118" s="530">
        <v>117</v>
      </c>
      <c r="B118" s="530" t="s">
        <v>350</v>
      </c>
      <c r="C118" s="530" t="s">
        <v>24</v>
      </c>
      <c r="D118" s="530" t="s">
        <v>756</v>
      </c>
      <c r="E118" s="530" t="s">
        <v>47</v>
      </c>
      <c r="F118" s="530" t="s">
        <v>51</v>
      </c>
      <c r="G118" s="530" t="s">
        <v>53</v>
      </c>
      <c r="J118" s="530" t="s">
        <v>354</v>
      </c>
    </row>
    <row r="119" spans="1:10" ht="11.25">
      <c r="A119" s="530">
        <v>118</v>
      </c>
      <c r="B119" s="530" t="s">
        <v>350</v>
      </c>
      <c r="C119" s="530" t="s">
        <v>24</v>
      </c>
      <c r="D119" s="530" t="s">
        <v>757</v>
      </c>
      <c r="E119" s="530" t="s">
        <v>758</v>
      </c>
      <c r="F119" s="530" t="s">
        <v>759</v>
      </c>
      <c r="G119" s="530" t="s">
        <v>375</v>
      </c>
      <c r="H119" s="530" t="s">
        <v>760</v>
      </c>
      <c r="J119" s="530" t="s">
        <v>354</v>
      </c>
    </row>
    <row r="120" spans="1:10" ht="11.25">
      <c r="A120" s="530">
        <v>119</v>
      </c>
      <c r="B120" s="530" t="s">
        <v>350</v>
      </c>
      <c r="C120" s="530" t="s">
        <v>24</v>
      </c>
      <c r="D120" s="530" t="s">
        <v>761</v>
      </c>
      <c r="E120" s="530" t="s">
        <v>762</v>
      </c>
      <c r="F120" s="530" t="s">
        <v>763</v>
      </c>
      <c r="G120" s="530" t="s">
        <v>455</v>
      </c>
      <c r="J120" s="530" t="s">
        <v>354</v>
      </c>
    </row>
    <row r="121" spans="1:10" ht="11.25">
      <c r="A121" s="530">
        <v>120</v>
      </c>
      <c r="B121" s="530" t="s">
        <v>350</v>
      </c>
      <c r="C121" s="530" t="s">
        <v>24</v>
      </c>
      <c r="D121" s="530" t="s">
        <v>764</v>
      </c>
      <c r="E121" s="530" t="s">
        <v>765</v>
      </c>
      <c r="F121" s="530" t="s">
        <v>766</v>
      </c>
      <c r="G121" s="530" t="s">
        <v>367</v>
      </c>
      <c r="J121" s="530" t="s">
        <v>354</v>
      </c>
    </row>
    <row r="122" spans="1:10" ht="11.25">
      <c r="A122" s="530">
        <v>121</v>
      </c>
      <c r="B122" s="530" t="s">
        <v>350</v>
      </c>
      <c r="C122" s="530" t="s">
        <v>24</v>
      </c>
      <c r="D122" s="530" t="s">
        <v>767</v>
      </c>
      <c r="E122" s="530" t="s">
        <v>768</v>
      </c>
      <c r="F122" s="530" t="s">
        <v>769</v>
      </c>
      <c r="G122" s="530" t="s">
        <v>396</v>
      </c>
      <c r="H122" s="530" t="s">
        <v>770</v>
      </c>
      <c r="J122" s="530" t="s">
        <v>354</v>
      </c>
    </row>
    <row r="123" spans="1:10" ht="11.25">
      <c r="A123" s="530">
        <v>122</v>
      </c>
      <c r="B123" s="530" t="s">
        <v>350</v>
      </c>
      <c r="C123" s="530" t="s">
        <v>24</v>
      </c>
      <c r="D123" s="530" t="s">
        <v>771</v>
      </c>
      <c r="E123" s="530" t="s">
        <v>772</v>
      </c>
      <c r="F123" s="530" t="s">
        <v>773</v>
      </c>
      <c r="G123" s="530" t="s">
        <v>421</v>
      </c>
      <c r="J123" s="530" t="s">
        <v>354</v>
      </c>
    </row>
    <row r="124" spans="1:10" ht="11.25">
      <c r="A124" s="530">
        <v>123</v>
      </c>
      <c r="B124" s="530" t="s">
        <v>350</v>
      </c>
      <c r="C124" s="530" t="s">
        <v>24</v>
      </c>
      <c r="D124" s="530" t="s">
        <v>774</v>
      </c>
      <c r="E124" s="530" t="s">
        <v>775</v>
      </c>
      <c r="F124" s="530" t="s">
        <v>776</v>
      </c>
      <c r="G124" s="530" t="s">
        <v>455</v>
      </c>
      <c r="J124" s="530" t="s">
        <v>354</v>
      </c>
    </row>
    <row r="125" spans="1:10" ht="11.25">
      <c r="A125" s="530">
        <v>124</v>
      </c>
      <c r="B125" s="530" t="s">
        <v>350</v>
      </c>
      <c r="C125" s="530" t="s">
        <v>24</v>
      </c>
      <c r="D125" s="530" t="s">
        <v>777</v>
      </c>
      <c r="E125" s="530" t="s">
        <v>778</v>
      </c>
      <c r="F125" s="530" t="s">
        <v>779</v>
      </c>
      <c r="G125" s="530" t="s">
        <v>780</v>
      </c>
      <c r="J125" s="530" t="s">
        <v>354</v>
      </c>
    </row>
    <row r="126" spans="1:10" ht="11.25">
      <c r="A126" s="530">
        <v>125</v>
      </c>
      <c r="B126" s="530" t="s">
        <v>350</v>
      </c>
      <c r="C126" s="530" t="s">
        <v>24</v>
      </c>
      <c r="D126" s="530" t="s">
        <v>781</v>
      </c>
      <c r="E126" s="530" t="s">
        <v>782</v>
      </c>
      <c r="F126" s="530" t="s">
        <v>783</v>
      </c>
      <c r="G126" s="530" t="s">
        <v>455</v>
      </c>
      <c r="H126" s="530" t="s">
        <v>784</v>
      </c>
      <c r="J126" s="530" t="s">
        <v>354</v>
      </c>
    </row>
    <row r="127" spans="1:10" ht="11.25">
      <c r="A127" s="530">
        <v>126</v>
      </c>
      <c r="B127" s="530" t="s">
        <v>350</v>
      </c>
      <c r="C127" s="530" t="s">
        <v>24</v>
      </c>
      <c r="D127" s="530" t="s">
        <v>785</v>
      </c>
      <c r="E127" s="530" t="s">
        <v>786</v>
      </c>
      <c r="F127" s="530" t="s">
        <v>787</v>
      </c>
      <c r="G127" s="530" t="s">
        <v>679</v>
      </c>
      <c r="H127" s="530" t="s">
        <v>788</v>
      </c>
      <c r="J127" s="530" t="s">
        <v>354</v>
      </c>
    </row>
    <row r="128" spans="1:10" ht="11.25">
      <c r="A128" s="530">
        <v>127</v>
      </c>
      <c r="B128" s="530" t="s">
        <v>350</v>
      </c>
      <c r="C128" s="530" t="s">
        <v>24</v>
      </c>
      <c r="D128" s="530" t="s">
        <v>789</v>
      </c>
      <c r="E128" s="530" t="s">
        <v>790</v>
      </c>
      <c r="F128" s="530" t="s">
        <v>791</v>
      </c>
      <c r="G128" s="530" t="s">
        <v>53</v>
      </c>
      <c r="J128" s="530" t="s">
        <v>354</v>
      </c>
    </row>
    <row r="129" spans="1:10" ht="11.25">
      <c r="A129" s="530">
        <v>128</v>
      </c>
      <c r="B129" s="530" t="s">
        <v>350</v>
      </c>
      <c r="C129" s="530" t="s">
        <v>24</v>
      </c>
      <c r="D129" s="530" t="s">
        <v>792</v>
      </c>
      <c r="E129" s="530" t="s">
        <v>793</v>
      </c>
      <c r="F129" s="530" t="s">
        <v>794</v>
      </c>
      <c r="G129" s="530" t="s">
        <v>396</v>
      </c>
      <c r="H129" s="530" t="s">
        <v>795</v>
      </c>
      <c r="J129" s="530" t="s">
        <v>354</v>
      </c>
    </row>
    <row r="130" spans="1:10" ht="11.25">
      <c r="A130" s="530">
        <v>129</v>
      </c>
      <c r="B130" s="530" t="s">
        <v>350</v>
      </c>
      <c r="C130" s="530" t="s">
        <v>24</v>
      </c>
      <c r="D130" s="530" t="s">
        <v>796</v>
      </c>
      <c r="E130" s="530" t="s">
        <v>797</v>
      </c>
      <c r="F130" s="530" t="s">
        <v>798</v>
      </c>
      <c r="G130" s="530" t="s">
        <v>375</v>
      </c>
      <c r="H130" s="530" t="s">
        <v>799</v>
      </c>
      <c r="J130" s="530" t="s">
        <v>354</v>
      </c>
    </row>
    <row r="131" spans="1:10" ht="11.25">
      <c r="A131" s="530">
        <v>130</v>
      </c>
      <c r="B131" s="530" t="s">
        <v>350</v>
      </c>
      <c r="C131" s="530" t="s">
        <v>24</v>
      </c>
      <c r="D131" s="530" t="s">
        <v>800</v>
      </c>
      <c r="E131" s="530" t="s">
        <v>801</v>
      </c>
      <c r="F131" s="530" t="s">
        <v>802</v>
      </c>
      <c r="G131" s="530" t="s">
        <v>375</v>
      </c>
      <c r="J131" s="530" t="s">
        <v>354</v>
      </c>
    </row>
    <row r="132" spans="1:10" ht="11.25">
      <c r="A132" s="530">
        <v>131</v>
      </c>
      <c r="B132" s="530" t="s">
        <v>350</v>
      </c>
      <c r="C132" s="530" t="s">
        <v>24</v>
      </c>
      <c r="D132" s="530" t="s">
        <v>803</v>
      </c>
      <c r="E132" s="530" t="s">
        <v>804</v>
      </c>
      <c r="F132" s="530" t="s">
        <v>805</v>
      </c>
      <c r="G132" s="530" t="s">
        <v>53</v>
      </c>
      <c r="J132" s="530" t="s">
        <v>354</v>
      </c>
    </row>
    <row r="133" spans="1:10" ht="11.25">
      <c r="A133" s="530">
        <v>132</v>
      </c>
      <c r="B133" s="530" t="s">
        <v>350</v>
      </c>
      <c r="C133" s="530" t="s">
        <v>24</v>
      </c>
      <c r="D133" s="530" t="s">
        <v>806</v>
      </c>
      <c r="E133" s="530" t="s">
        <v>807</v>
      </c>
      <c r="F133" s="530" t="s">
        <v>808</v>
      </c>
      <c r="G133" s="530" t="s">
        <v>53</v>
      </c>
      <c r="H133" s="530" t="s">
        <v>397</v>
      </c>
      <c r="J133" s="530" t="s">
        <v>354</v>
      </c>
    </row>
    <row r="134" spans="1:10" ht="11.25">
      <c r="A134" s="530">
        <v>133</v>
      </c>
      <c r="B134" s="530" t="s">
        <v>350</v>
      </c>
      <c r="C134" s="530" t="s">
        <v>24</v>
      </c>
      <c r="D134" s="530" t="s">
        <v>809</v>
      </c>
      <c r="E134" s="530" t="s">
        <v>810</v>
      </c>
      <c r="F134" s="530" t="s">
        <v>811</v>
      </c>
      <c r="G134" s="530" t="s">
        <v>459</v>
      </c>
      <c r="H134" s="530" t="s">
        <v>812</v>
      </c>
      <c r="J134" s="530" t="s">
        <v>354</v>
      </c>
    </row>
    <row r="135" spans="1:10" ht="11.25">
      <c r="A135" s="530">
        <v>134</v>
      </c>
      <c r="B135" s="530" t="s">
        <v>350</v>
      </c>
      <c r="C135" s="530" t="s">
        <v>24</v>
      </c>
      <c r="D135" s="530" t="s">
        <v>813</v>
      </c>
      <c r="E135" s="530" t="s">
        <v>814</v>
      </c>
      <c r="F135" s="530" t="s">
        <v>815</v>
      </c>
      <c r="G135" s="530" t="s">
        <v>472</v>
      </c>
      <c r="J135" s="530" t="s">
        <v>354</v>
      </c>
    </row>
    <row r="136" spans="1:10" ht="11.25">
      <c r="A136" s="530">
        <v>135</v>
      </c>
      <c r="B136" s="530" t="s">
        <v>350</v>
      </c>
      <c r="C136" s="530" t="s">
        <v>24</v>
      </c>
      <c r="D136" s="530" t="s">
        <v>816</v>
      </c>
      <c r="E136" s="530" t="s">
        <v>817</v>
      </c>
      <c r="F136" s="530" t="s">
        <v>818</v>
      </c>
      <c r="G136" s="530" t="s">
        <v>367</v>
      </c>
      <c r="H136" s="530" t="s">
        <v>819</v>
      </c>
      <c r="J136" s="530" t="s">
        <v>354</v>
      </c>
    </row>
    <row r="137" spans="1:10" ht="11.25">
      <c r="A137" s="530">
        <v>136</v>
      </c>
      <c r="B137" s="530" t="s">
        <v>350</v>
      </c>
      <c r="C137" s="530" t="s">
        <v>24</v>
      </c>
      <c r="D137" s="530" t="s">
        <v>820</v>
      </c>
      <c r="E137" s="530" t="s">
        <v>821</v>
      </c>
      <c r="F137" s="530" t="s">
        <v>822</v>
      </c>
      <c r="G137" s="530" t="s">
        <v>444</v>
      </c>
      <c r="J137" s="530" t="s">
        <v>354</v>
      </c>
    </row>
    <row r="138" spans="1:10" ht="11.25">
      <c r="A138" s="530">
        <v>137</v>
      </c>
      <c r="B138" s="530" t="s">
        <v>350</v>
      </c>
      <c r="C138" s="530" t="s">
        <v>24</v>
      </c>
      <c r="D138" s="530" t="s">
        <v>823</v>
      </c>
      <c r="E138" s="530" t="s">
        <v>824</v>
      </c>
      <c r="F138" s="530" t="s">
        <v>825</v>
      </c>
      <c r="G138" s="530" t="s">
        <v>444</v>
      </c>
      <c r="J138" s="530" t="s">
        <v>354</v>
      </c>
    </row>
    <row r="139" spans="1:10" ht="11.25">
      <c r="A139" s="530">
        <v>138</v>
      </c>
      <c r="B139" s="530" t="s">
        <v>350</v>
      </c>
      <c r="C139" s="530" t="s">
        <v>24</v>
      </c>
      <c r="D139" s="530" t="s">
        <v>826</v>
      </c>
      <c r="E139" s="530" t="s">
        <v>827</v>
      </c>
      <c r="F139" s="530" t="s">
        <v>828</v>
      </c>
      <c r="G139" s="530" t="s">
        <v>679</v>
      </c>
      <c r="J139" s="530" t="s">
        <v>354</v>
      </c>
    </row>
    <row r="140" spans="1:10" ht="11.25">
      <c r="A140" s="530">
        <v>139</v>
      </c>
      <c r="B140" s="530" t="s">
        <v>350</v>
      </c>
      <c r="C140" s="530" t="s">
        <v>24</v>
      </c>
      <c r="D140" s="530" t="s">
        <v>829</v>
      </c>
      <c r="E140" s="530" t="s">
        <v>830</v>
      </c>
      <c r="F140" s="530" t="s">
        <v>831</v>
      </c>
      <c r="G140" s="530" t="s">
        <v>363</v>
      </c>
      <c r="J140" s="530" t="s">
        <v>354</v>
      </c>
    </row>
    <row r="141" spans="1:10" ht="11.25">
      <c r="A141" s="530">
        <v>140</v>
      </c>
      <c r="B141" s="530" t="s">
        <v>350</v>
      </c>
      <c r="C141" s="530" t="s">
        <v>24</v>
      </c>
      <c r="D141" s="530" t="s">
        <v>832</v>
      </c>
      <c r="E141" s="530" t="s">
        <v>833</v>
      </c>
      <c r="F141" s="530" t="s">
        <v>834</v>
      </c>
      <c r="G141" s="530" t="s">
        <v>635</v>
      </c>
      <c r="J141" s="530" t="s">
        <v>354</v>
      </c>
    </row>
    <row r="142" spans="1:10" ht="11.25">
      <c r="A142" s="530">
        <v>141</v>
      </c>
      <c r="B142" s="530" t="s">
        <v>350</v>
      </c>
      <c r="C142" s="530" t="s">
        <v>24</v>
      </c>
      <c r="D142" s="530" t="s">
        <v>835</v>
      </c>
      <c r="E142" s="530" t="s">
        <v>836</v>
      </c>
      <c r="F142" s="530" t="s">
        <v>837</v>
      </c>
      <c r="G142" s="530" t="s">
        <v>396</v>
      </c>
      <c r="H142" s="530" t="s">
        <v>838</v>
      </c>
      <c r="J142" s="530" t="s">
        <v>354</v>
      </c>
    </row>
    <row r="143" spans="1:10" ht="11.25">
      <c r="A143" s="530">
        <v>142</v>
      </c>
      <c r="B143" s="530" t="s">
        <v>350</v>
      </c>
      <c r="C143" s="530" t="s">
        <v>24</v>
      </c>
      <c r="D143" s="530" t="s">
        <v>839</v>
      </c>
      <c r="E143" s="530" t="s">
        <v>840</v>
      </c>
      <c r="F143" s="530" t="s">
        <v>841</v>
      </c>
      <c r="G143" s="530" t="s">
        <v>780</v>
      </c>
      <c r="J143" s="530" t="s">
        <v>354</v>
      </c>
    </row>
    <row r="144" spans="1:10" ht="11.25">
      <c r="A144" s="530">
        <v>143</v>
      </c>
      <c r="B144" s="530" t="s">
        <v>350</v>
      </c>
      <c r="C144" s="530" t="s">
        <v>24</v>
      </c>
      <c r="D144" s="530" t="s">
        <v>842</v>
      </c>
      <c r="E144" s="530" t="s">
        <v>843</v>
      </c>
      <c r="F144" s="530" t="s">
        <v>844</v>
      </c>
      <c r="G144" s="530" t="s">
        <v>845</v>
      </c>
      <c r="H144" s="530" t="s">
        <v>846</v>
      </c>
      <c r="J144" s="530" t="s">
        <v>354</v>
      </c>
    </row>
    <row r="145" spans="1:10" ht="11.25">
      <c r="A145" s="530">
        <v>144</v>
      </c>
      <c r="B145" s="530" t="s">
        <v>350</v>
      </c>
      <c r="C145" s="530" t="s">
        <v>24</v>
      </c>
      <c r="D145" s="530" t="s">
        <v>847</v>
      </c>
      <c r="E145" s="530" t="s">
        <v>848</v>
      </c>
      <c r="F145" s="530" t="s">
        <v>849</v>
      </c>
      <c r="G145" s="530" t="s">
        <v>367</v>
      </c>
      <c r="J145" s="530" t="s">
        <v>354</v>
      </c>
    </row>
    <row r="146" spans="1:10" ht="11.25">
      <c r="A146" s="530">
        <v>145</v>
      </c>
      <c r="B146" s="530" t="s">
        <v>350</v>
      </c>
      <c r="C146" s="530" t="s">
        <v>24</v>
      </c>
      <c r="D146" s="530" t="s">
        <v>850</v>
      </c>
      <c r="E146" s="530" t="s">
        <v>851</v>
      </c>
      <c r="F146" s="530" t="s">
        <v>852</v>
      </c>
      <c r="G146" s="530" t="s">
        <v>375</v>
      </c>
      <c r="H146" s="530" t="s">
        <v>397</v>
      </c>
      <c r="J146" s="530" t="s">
        <v>354</v>
      </c>
    </row>
    <row r="147" spans="1:10" ht="11.25">
      <c r="A147" s="530">
        <v>146</v>
      </c>
      <c r="B147" s="530" t="s">
        <v>350</v>
      </c>
      <c r="C147" s="530" t="s">
        <v>24</v>
      </c>
      <c r="D147" s="530" t="s">
        <v>853</v>
      </c>
      <c r="E147" s="530" t="s">
        <v>854</v>
      </c>
      <c r="F147" s="530" t="s">
        <v>855</v>
      </c>
      <c r="G147" s="530" t="s">
        <v>396</v>
      </c>
      <c r="J147" s="530" t="s">
        <v>354</v>
      </c>
    </row>
    <row r="148" spans="1:10" ht="11.25">
      <c r="A148" s="530">
        <v>147</v>
      </c>
      <c r="B148" s="530" t="s">
        <v>350</v>
      </c>
      <c r="C148" s="530" t="s">
        <v>24</v>
      </c>
      <c r="D148" s="530" t="s">
        <v>856</v>
      </c>
      <c r="E148" s="530" t="s">
        <v>857</v>
      </c>
      <c r="F148" s="530" t="s">
        <v>858</v>
      </c>
      <c r="G148" s="530" t="s">
        <v>859</v>
      </c>
      <c r="J148" s="530" t="s">
        <v>354</v>
      </c>
    </row>
    <row r="149" spans="1:10" ht="11.25">
      <c r="A149" s="530">
        <v>148</v>
      </c>
      <c r="B149" s="530" t="s">
        <v>350</v>
      </c>
      <c r="C149" s="530" t="s">
        <v>24</v>
      </c>
      <c r="D149" s="530" t="s">
        <v>860</v>
      </c>
      <c r="E149" s="530" t="s">
        <v>861</v>
      </c>
      <c r="F149" s="530" t="s">
        <v>862</v>
      </c>
      <c r="G149" s="530" t="s">
        <v>863</v>
      </c>
      <c r="J149" s="530" t="s">
        <v>354</v>
      </c>
    </row>
    <row r="150" spans="1:10" ht="11.25">
      <c r="A150" s="530">
        <v>149</v>
      </c>
      <c r="B150" s="530" t="s">
        <v>350</v>
      </c>
      <c r="C150" s="530" t="s">
        <v>24</v>
      </c>
      <c r="D150" s="530" t="s">
        <v>864</v>
      </c>
      <c r="E150" s="530" t="s">
        <v>865</v>
      </c>
      <c r="F150" s="530" t="s">
        <v>866</v>
      </c>
      <c r="G150" s="530" t="s">
        <v>621</v>
      </c>
      <c r="J150" s="530" t="s">
        <v>354</v>
      </c>
    </row>
    <row r="151" spans="1:10" ht="11.25">
      <c r="A151" s="530">
        <v>150</v>
      </c>
      <c r="B151" s="530" t="s">
        <v>350</v>
      </c>
      <c r="C151" s="530" t="s">
        <v>24</v>
      </c>
      <c r="D151" s="530" t="s">
        <v>867</v>
      </c>
      <c r="E151" s="530" t="s">
        <v>868</v>
      </c>
      <c r="F151" s="530" t="s">
        <v>869</v>
      </c>
      <c r="G151" s="530" t="s">
        <v>455</v>
      </c>
      <c r="J151" s="530" t="s">
        <v>354</v>
      </c>
    </row>
    <row r="152" spans="1:10" ht="11.25">
      <c r="A152" s="530">
        <v>151</v>
      </c>
      <c r="B152" s="530" t="s">
        <v>350</v>
      </c>
      <c r="C152" s="530" t="s">
        <v>24</v>
      </c>
      <c r="D152" s="530" t="s">
        <v>870</v>
      </c>
      <c r="E152" s="530" t="s">
        <v>871</v>
      </c>
      <c r="F152" s="530" t="s">
        <v>872</v>
      </c>
      <c r="G152" s="530" t="s">
        <v>53</v>
      </c>
      <c r="J152" s="530" t="s">
        <v>354</v>
      </c>
    </row>
    <row r="153" spans="1:10" ht="11.25">
      <c r="A153" s="530">
        <v>152</v>
      </c>
      <c r="B153" s="530" t="s">
        <v>350</v>
      </c>
      <c r="C153" s="530" t="s">
        <v>24</v>
      </c>
      <c r="D153" s="530" t="s">
        <v>873</v>
      </c>
      <c r="E153" s="530" t="s">
        <v>874</v>
      </c>
      <c r="F153" s="530" t="s">
        <v>875</v>
      </c>
      <c r="G153" s="530" t="s">
        <v>876</v>
      </c>
      <c r="H153" s="530" t="s">
        <v>877</v>
      </c>
      <c r="J153" s="530" t="s">
        <v>354</v>
      </c>
    </row>
    <row r="154" spans="1:10" ht="11.25">
      <c r="A154" s="530">
        <v>153</v>
      </c>
      <c r="B154" s="530" t="s">
        <v>350</v>
      </c>
      <c r="C154" s="530" t="s">
        <v>24</v>
      </c>
      <c r="D154" s="530" t="s">
        <v>878</v>
      </c>
      <c r="E154" s="530" t="s">
        <v>879</v>
      </c>
      <c r="F154" s="530" t="s">
        <v>880</v>
      </c>
      <c r="G154" s="530" t="s">
        <v>421</v>
      </c>
      <c r="J154" s="530" t="s">
        <v>354</v>
      </c>
    </row>
    <row r="155" spans="1:10" ht="11.25">
      <c r="A155" s="530">
        <v>154</v>
      </c>
      <c r="B155" s="530" t="s">
        <v>350</v>
      </c>
      <c r="C155" s="530" t="s">
        <v>24</v>
      </c>
      <c r="D155" s="530" t="s">
        <v>881</v>
      </c>
      <c r="E155" s="530" t="s">
        <v>882</v>
      </c>
      <c r="F155" s="530" t="s">
        <v>883</v>
      </c>
      <c r="G155" s="530" t="s">
        <v>421</v>
      </c>
      <c r="J155" s="530" t="s">
        <v>354</v>
      </c>
    </row>
    <row r="156" spans="1:10" ht="11.25">
      <c r="A156" s="530">
        <v>155</v>
      </c>
      <c r="B156" s="530" t="s">
        <v>350</v>
      </c>
      <c r="C156" s="530" t="s">
        <v>24</v>
      </c>
      <c r="D156" s="530" t="s">
        <v>884</v>
      </c>
      <c r="E156" s="530" t="s">
        <v>885</v>
      </c>
      <c r="F156" s="530" t="s">
        <v>886</v>
      </c>
      <c r="G156" s="530" t="s">
        <v>421</v>
      </c>
      <c r="J156" s="530" t="s">
        <v>354</v>
      </c>
    </row>
    <row r="157" spans="1:10" ht="11.25">
      <c r="A157" s="530">
        <v>156</v>
      </c>
      <c r="B157" s="530" t="s">
        <v>350</v>
      </c>
      <c r="C157" s="530" t="s">
        <v>24</v>
      </c>
      <c r="D157" s="530" t="s">
        <v>887</v>
      </c>
      <c r="E157" s="530" t="s">
        <v>888</v>
      </c>
      <c r="F157" s="530" t="s">
        <v>889</v>
      </c>
      <c r="G157" s="530" t="s">
        <v>890</v>
      </c>
      <c r="J157" s="530" t="s">
        <v>354</v>
      </c>
    </row>
    <row r="158" spans="1:10" ht="11.25">
      <c r="A158" s="530">
        <v>157</v>
      </c>
      <c r="B158" s="530" t="s">
        <v>350</v>
      </c>
      <c r="C158" s="530" t="s">
        <v>24</v>
      </c>
      <c r="D158" s="530" t="s">
        <v>891</v>
      </c>
      <c r="E158" s="530" t="s">
        <v>892</v>
      </c>
      <c r="F158" s="530" t="s">
        <v>392</v>
      </c>
      <c r="G158" s="530" t="s">
        <v>893</v>
      </c>
      <c r="J158" s="530" t="s">
        <v>354</v>
      </c>
    </row>
    <row r="159" spans="1:10" ht="11.25">
      <c r="A159" s="530">
        <v>158</v>
      </c>
      <c r="B159" s="530" t="s">
        <v>350</v>
      </c>
      <c r="C159" s="530" t="s">
        <v>24</v>
      </c>
      <c r="D159" s="530" t="s">
        <v>894</v>
      </c>
      <c r="E159" s="530" t="s">
        <v>895</v>
      </c>
      <c r="F159" s="530" t="s">
        <v>392</v>
      </c>
      <c r="G159" s="530" t="s">
        <v>896</v>
      </c>
      <c r="J159" s="530" t="s">
        <v>354</v>
      </c>
    </row>
    <row r="160" spans="1:10" ht="11.25">
      <c r="A160" s="530">
        <v>159</v>
      </c>
      <c r="B160" s="530" t="s">
        <v>350</v>
      </c>
      <c r="C160" s="530" t="s">
        <v>24</v>
      </c>
      <c r="D160" s="530" t="s">
        <v>897</v>
      </c>
      <c r="E160" s="530" t="s">
        <v>898</v>
      </c>
      <c r="F160" s="530" t="s">
        <v>392</v>
      </c>
      <c r="G160" s="530" t="s">
        <v>899</v>
      </c>
      <c r="J160" s="530" t="s">
        <v>354</v>
      </c>
    </row>
    <row r="161" spans="1:10" ht="11.25">
      <c r="A161" s="530">
        <v>160</v>
      </c>
      <c r="B161" s="530" t="s">
        <v>350</v>
      </c>
      <c r="C161" s="530" t="s">
        <v>24</v>
      </c>
      <c r="D161" s="530" t="s">
        <v>900</v>
      </c>
      <c r="E161" s="530" t="s">
        <v>901</v>
      </c>
      <c r="F161" s="530" t="s">
        <v>902</v>
      </c>
      <c r="G161" s="530" t="s">
        <v>903</v>
      </c>
      <c r="J161" s="530" t="s">
        <v>354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2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2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2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3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  <row r="12" ht="18.75" customHeight="1"/>
    <row r="13" ht="18.75" customHeight="1"/>
    <row r="14" ht="18.75" customHeight="1"/>
    <row r="15" ht="18.7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84" customWidth="1"/>
  </cols>
  <sheetData>
    <row r="1" ht="11.25">
      <c r="A1" s="47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19">
      <selection activeCell="M46" sqref="M46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26640635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#VALUE!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#VALUE!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48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23</v>
      </c>
      <c r="F7" s="87" t="s">
        <v>24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25</v>
      </c>
      <c r="F9" s="91" t="s">
        <v>26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27</v>
      </c>
      <c r="F11" s="99" t="s">
        <v>28</v>
      </c>
      <c r="G11" s="100"/>
    </row>
    <row r="12" spans="4:7" ht="27">
      <c r="D12" s="79"/>
      <c r="E12" s="98" t="s">
        <v>29</v>
      </c>
      <c r="F12" s="99" t="s">
        <v>30</v>
      </c>
      <c r="G12" s="92"/>
    </row>
    <row r="13" spans="1:9" s="77" customFormat="1" ht="6">
      <c r="A13" s="93"/>
      <c r="B13" s="71"/>
      <c r="C13" s="72"/>
      <c r="D13" s="94"/>
      <c r="E13" s="83"/>
      <c r="F13" s="95"/>
      <c r="G13" s="96"/>
      <c r="I13" s="78"/>
    </row>
    <row r="14" spans="4:7" ht="27">
      <c r="D14" s="79"/>
      <c r="E14" s="98" t="s">
        <v>31</v>
      </c>
      <c r="F14" s="101" t="s">
        <v>32</v>
      </c>
      <c r="G14" s="92"/>
    </row>
    <row r="15" spans="4:7" ht="27">
      <c r="D15" s="79"/>
      <c r="E15" s="98" t="s">
        <v>33</v>
      </c>
      <c r="F15" s="102" t="s">
        <v>34</v>
      </c>
      <c r="G15" s="92"/>
    </row>
    <row r="16" spans="4:7" ht="27">
      <c r="D16" s="79"/>
      <c r="E16" s="98" t="s">
        <v>35</v>
      </c>
      <c r="F16" s="103" t="s">
        <v>28</v>
      </c>
      <c r="G16" s="92"/>
    </row>
    <row r="17" spans="4:7" ht="19.5">
      <c r="D17" s="79"/>
      <c r="E17" s="86"/>
      <c r="F17" s="104" t="s">
        <v>36</v>
      </c>
      <c r="G17" s="105"/>
    </row>
    <row r="18" spans="1:9" s="107" customFormat="1" ht="5.25" hidden="1">
      <c r="A18" s="106"/>
      <c r="B18" s="106"/>
      <c r="D18" s="108"/>
      <c r="E18" s="109"/>
      <c r="F18" s="110"/>
      <c r="G18" s="108"/>
      <c r="I18" s="111"/>
    </row>
    <row r="19" spans="4:7" ht="27">
      <c r="D19" s="79"/>
      <c r="E19" s="98" t="s">
        <v>37</v>
      </c>
      <c r="F19" s="103" t="s">
        <v>38</v>
      </c>
      <c r="G19" s="92"/>
    </row>
    <row r="20" spans="4:7" ht="27">
      <c r="D20" s="79"/>
      <c r="E20" s="98" t="s">
        <v>39</v>
      </c>
      <c r="F20" s="101" t="s">
        <v>40</v>
      </c>
      <c r="G20" s="92"/>
    </row>
    <row r="21" spans="1:9" s="107" customFormat="1" ht="5.25" hidden="1">
      <c r="A21" s="106"/>
      <c r="B21" s="106"/>
      <c r="D21" s="108"/>
      <c r="E21" s="109"/>
      <c r="F21" s="112"/>
      <c r="G21" s="108"/>
      <c r="I21" s="111"/>
    </row>
    <row r="22" spans="4:7" ht="19.5">
      <c r="D22" s="79"/>
      <c r="E22" s="86"/>
      <c r="F22" s="104" t="s">
        <v>41</v>
      </c>
      <c r="G22" s="105"/>
    </row>
    <row r="23" spans="1:9" s="107" customFormat="1" ht="5.25" hidden="1">
      <c r="A23" s="106"/>
      <c r="B23" s="106"/>
      <c r="D23" s="108"/>
      <c r="E23" s="109"/>
      <c r="F23" s="110"/>
      <c r="G23" s="108"/>
      <c r="I23" s="111"/>
    </row>
    <row r="24" spans="4:7" ht="27">
      <c r="D24" s="79"/>
      <c r="E24" s="98" t="s">
        <v>42</v>
      </c>
      <c r="F24" s="103" t="s">
        <v>34</v>
      </c>
      <c r="G24" s="92"/>
    </row>
    <row r="25" spans="4:7" ht="27">
      <c r="D25" s="79"/>
      <c r="E25" s="98" t="s">
        <v>43</v>
      </c>
      <c r="F25" s="101" t="s">
        <v>44</v>
      </c>
      <c r="G25" s="92"/>
    </row>
    <row r="26" spans="1:9" s="107" customFormat="1" ht="5.25" hidden="1">
      <c r="A26" s="106"/>
      <c r="B26" s="106"/>
      <c r="D26" s="108"/>
      <c r="E26" s="109"/>
      <c r="F26" s="112"/>
      <c r="G26" s="108"/>
      <c r="I26" s="111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45</v>
      </c>
      <c r="F28" s="91" t="s">
        <v>26</v>
      </c>
      <c r="G28" s="92"/>
    </row>
    <row r="29" spans="3:11" ht="27">
      <c r="C29" s="113"/>
      <c r="D29" s="114"/>
      <c r="E29" s="115" t="s">
        <v>46</v>
      </c>
      <c r="F29" s="116" t="s">
        <v>47</v>
      </c>
      <c r="G29" s="117"/>
      <c r="K29" s="57" t="s">
        <v>48</v>
      </c>
    </row>
    <row r="30" spans="3:7" ht="27" hidden="1">
      <c r="C30" s="113"/>
      <c r="D30" s="114"/>
      <c r="E30" s="118" t="s">
        <v>49</v>
      </c>
      <c r="F30" s="119"/>
      <c r="G30" s="117"/>
    </row>
    <row r="31" spans="3:7" ht="27">
      <c r="C31" s="113"/>
      <c r="D31" s="114"/>
      <c r="E31" s="115" t="s">
        <v>50</v>
      </c>
      <c r="F31" s="116" t="s">
        <v>51</v>
      </c>
      <c r="G31" s="117"/>
    </row>
    <row r="32" spans="3:8" ht="27">
      <c r="C32" s="113"/>
      <c r="D32" s="114"/>
      <c r="E32" s="115" t="s">
        <v>52</v>
      </c>
      <c r="F32" s="116" t="s">
        <v>53</v>
      </c>
      <c r="G32" s="117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54</v>
      </c>
      <c r="F34" s="123" t="s">
        <v>55</v>
      </c>
      <c r="G34" s="100"/>
    </row>
    <row r="35" spans="1:9" s="77" customFormat="1" ht="6" hidden="1">
      <c r="A35" s="70"/>
      <c r="B35" s="71"/>
      <c r="C35" s="72"/>
      <c r="D35" s="73"/>
      <c r="E35" s="89"/>
      <c r="F35" s="90"/>
      <c r="G35" s="73"/>
      <c r="I35" s="78"/>
    </row>
    <row r="36" spans="1:9" s="129" customFormat="1" ht="5.25" hidden="1">
      <c r="A36" s="124"/>
      <c r="B36" s="61"/>
      <c r="C36" s="125"/>
      <c r="D36" s="126"/>
      <c r="E36" s="127"/>
      <c r="F36" s="128"/>
      <c r="G36" s="126"/>
      <c r="I36" s="63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30"/>
      <c r="B38" s="131"/>
      <c r="D38" s="132"/>
      <c r="E38" s="133" t="s">
        <v>56</v>
      </c>
      <c r="F38" s="101" t="s">
        <v>57</v>
      </c>
      <c r="G38" s="100"/>
    </row>
    <row r="39" spans="1:7" ht="27">
      <c r="A39" s="130"/>
      <c r="B39" s="131"/>
      <c r="D39" s="132"/>
      <c r="E39" s="134" t="s">
        <v>58</v>
      </c>
      <c r="F39" s="101" t="s">
        <v>59</v>
      </c>
      <c r="G39" s="100"/>
    </row>
    <row r="40" spans="4:7" ht="19.5">
      <c r="D40" s="79"/>
      <c r="E40" s="86"/>
      <c r="F40" s="135" t="s">
        <v>60</v>
      </c>
      <c r="G40" s="105"/>
    </row>
    <row r="41" spans="1:7" ht="27">
      <c r="A41" s="130"/>
      <c r="D41" s="105"/>
      <c r="E41" s="136" t="s">
        <v>61</v>
      </c>
      <c r="F41" s="137" t="s">
        <v>62</v>
      </c>
      <c r="G41" s="100"/>
    </row>
    <row r="42" spans="1:7" ht="27">
      <c r="A42" s="130"/>
      <c r="B42" s="131"/>
      <c r="D42" s="132"/>
      <c r="E42" s="136" t="s">
        <v>63</v>
      </c>
      <c r="F42" s="137" t="s">
        <v>64</v>
      </c>
      <c r="G42" s="100"/>
    </row>
    <row r="43" spans="1:7" ht="27">
      <c r="A43" s="130"/>
      <c r="B43" s="131"/>
      <c r="D43" s="132"/>
      <c r="E43" s="136" t="s">
        <v>65</v>
      </c>
      <c r="F43" s="137" t="s">
        <v>66</v>
      </c>
      <c r="G43" s="100"/>
    </row>
    <row r="44" spans="4:7" ht="27">
      <c r="D44" s="79"/>
      <c r="E44" s="136" t="s">
        <v>67</v>
      </c>
      <c r="F44" s="137" t="s">
        <v>68</v>
      </c>
      <c r="G44" s="92"/>
    </row>
    <row r="45" spans="1:7" ht="19.5" customHeight="1">
      <c r="A45" s="130"/>
      <c r="D45" s="105"/>
      <c r="F45" s="138"/>
      <c r="G45" s="139"/>
    </row>
    <row r="46" spans="1:7" ht="19.5">
      <c r="A46" s="130"/>
      <c r="B46" s="131"/>
      <c r="D46" s="132"/>
      <c r="E46" s="133"/>
      <c r="F46" s="140"/>
      <c r="G46" s="139"/>
    </row>
    <row r="47" spans="1:7" ht="19.5">
      <c r="A47" s="130"/>
      <c r="B47" s="131"/>
      <c r="D47" s="132"/>
      <c r="E47" s="133"/>
      <c r="F47" s="140"/>
      <c r="G47" s="139"/>
    </row>
    <row r="48" spans="1:7" ht="19.5">
      <c r="A48" s="130"/>
      <c r="B48" s="131"/>
      <c r="D48" s="132"/>
      <c r="E48" s="134"/>
      <c r="F48" s="140"/>
      <c r="G48" s="139"/>
    </row>
    <row r="49" spans="1:7" ht="19.5">
      <c r="A49" s="130"/>
      <c r="B49" s="131"/>
      <c r="D49" s="132"/>
      <c r="E49" s="133"/>
      <c r="F49" s="140"/>
      <c r="G49" s="139"/>
    </row>
    <row r="52" spans="5:9" ht="11.25">
      <c r="E52" s="141"/>
      <c r="F52" s="141"/>
      <c r="G52" s="141"/>
      <c r="H52" s="141"/>
      <c r="I52" s="141"/>
    </row>
  </sheetData>
  <sheetProtection password="FA9C" sheet="1" formatColumns="0" formatRows="0"/>
  <mergeCells count="2">
    <mergeCell ref="E5:F5"/>
    <mergeCell ref="E52:I52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F20 F25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D219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341</v>
      </c>
      <c r="B1" s="2" t="s">
        <v>71</v>
      </c>
      <c r="C1" s="2" t="s">
        <v>69</v>
      </c>
      <c r="D1" s="2" t="s">
        <v>904</v>
      </c>
    </row>
    <row r="2" spans="1:4" ht="11.25">
      <c r="A2" s="2">
        <v>1</v>
      </c>
      <c r="B2" s="2" t="s">
        <v>905</v>
      </c>
      <c r="C2" s="2" t="s">
        <v>905</v>
      </c>
      <c r="D2" s="2" t="s">
        <v>906</v>
      </c>
    </row>
    <row r="3" spans="1:4" ht="11.25">
      <c r="A3" s="2">
        <v>2</v>
      </c>
      <c r="B3" s="2" t="s">
        <v>905</v>
      </c>
      <c r="C3" s="2" t="s">
        <v>907</v>
      </c>
      <c r="D3" s="2" t="s">
        <v>908</v>
      </c>
    </row>
    <row r="4" spans="1:4" ht="11.25">
      <c r="A4" s="2">
        <v>3</v>
      </c>
      <c r="B4" s="2" t="s">
        <v>905</v>
      </c>
      <c r="C4" s="2" t="s">
        <v>909</v>
      </c>
      <c r="D4" s="2" t="s">
        <v>910</v>
      </c>
    </row>
    <row r="5" spans="1:4" ht="11.25">
      <c r="A5" s="2">
        <v>4</v>
      </c>
      <c r="B5" s="2" t="s">
        <v>905</v>
      </c>
      <c r="C5" s="2" t="s">
        <v>911</v>
      </c>
      <c r="D5" s="2" t="s">
        <v>912</v>
      </c>
    </row>
    <row r="6" spans="1:4" ht="11.25">
      <c r="A6" s="2">
        <v>5</v>
      </c>
      <c r="B6" s="2" t="s">
        <v>905</v>
      </c>
      <c r="C6" s="2" t="s">
        <v>913</v>
      </c>
      <c r="D6" s="2" t="s">
        <v>914</v>
      </c>
    </row>
    <row r="7" spans="1:4" ht="11.25">
      <c r="A7" s="2">
        <v>6</v>
      </c>
      <c r="B7" s="2" t="s">
        <v>905</v>
      </c>
      <c r="C7" s="2" t="s">
        <v>915</v>
      </c>
      <c r="D7" s="2" t="s">
        <v>916</v>
      </c>
    </row>
    <row r="8" spans="1:4" ht="11.25">
      <c r="A8" s="2">
        <v>7</v>
      </c>
      <c r="B8" s="2" t="s">
        <v>905</v>
      </c>
      <c r="C8" s="2" t="s">
        <v>917</v>
      </c>
      <c r="D8" s="2" t="s">
        <v>918</v>
      </c>
    </row>
    <row r="9" spans="1:4" ht="11.25">
      <c r="A9" s="2">
        <v>8</v>
      </c>
      <c r="B9" s="2" t="s">
        <v>905</v>
      </c>
      <c r="C9" s="2" t="s">
        <v>919</v>
      </c>
      <c r="D9" s="2" t="s">
        <v>920</v>
      </c>
    </row>
    <row r="10" spans="1:4" ht="11.25">
      <c r="A10" s="2">
        <v>9</v>
      </c>
      <c r="B10" s="2" t="s">
        <v>905</v>
      </c>
      <c r="C10" s="2" t="s">
        <v>921</v>
      </c>
      <c r="D10" s="2" t="s">
        <v>922</v>
      </c>
    </row>
    <row r="11" spans="1:4" ht="11.25">
      <c r="A11" s="2">
        <v>10</v>
      </c>
      <c r="B11" s="2" t="s">
        <v>905</v>
      </c>
      <c r="C11" s="2" t="s">
        <v>923</v>
      </c>
      <c r="D11" s="2" t="s">
        <v>924</v>
      </c>
    </row>
    <row r="12" spans="1:4" ht="11.25">
      <c r="A12" s="2">
        <v>11</v>
      </c>
      <c r="B12" s="2" t="s">
        <v>925</v>
      </c>
      <c r="C12" s="2" t="s">
        <v>926</v>
      </c>
      <c r="D12" s="2" t="s">
        <v>927</v>
      </c>
    </row>
    <row r="13" spans="1:4" ht="11.25">
      <c r="A13" s="2">
        <v>12</v>
      </c>
      <c r="B13" s="2" t="s">
        <v>925</v>
      </c>
      <c r="C13" s="2" t="s">
        <v>928</v>
      </c>
      <c r="D13" s="2" t="s">
        <v>929</v>
      </c>
    </row>
    <row r="14" spans="1:4" ht="11.25">
      <c r="A14" s="2">
        <v>13</v>
      </c>
      <c r="B14" s="2" t="s">
        <v>925</v>
      </c>
      <c r="C14" s="2" t="s">
        <v>930</v>
      </c>
      <c r="D14" s="2" t="s">
        <v>931</v>
      </c>
    </row>
    <row r="15" spans="1:4" ht="11.25">
      <c r="A15" s="2">
        <v>14</v>
      </c>
      <c r="B15" s="2" t="s">
        <v>925</v>
      </c>
      <c r="C15" s="2" t="s">
        <v>925</v>
      </c>
      <c r="D15" s="2" t="s">
        <v>932</v>
      </c>
    </row>
    <row r="16" spans="1:4" ht="11.25">
      <c r="A16" s="2">
        <v>15</v>
      </c>
      <c r="B16" s="2" t="s">
        <v>925</v>
      </c>
      <c r="C16" s="2" t="s">
        <v>933</v>
      </c>
      <c r="D16" s="2" t="s">
        <v>934</v>
      </c>
    </row>
    <row r="17" spans="1:4" ht="11.25">
      <c r="A17" s="2">
        <v>16</v>
      </c>
      <c r="B17" s="2" t="s">
        <v>925</v>
      </c>
      <c r="C17" s="2" t="s">
        <v>935</v>
      </c>
      <c r="D17" s="2" t="s">
        <v>936</v>
      </c>
    </row>
    <row r="18" spans="1:4" ht="11.25">
      <c r="A18" s="2">
        <v>17</v>
      </c>
      <c r="B18" s="2" t="s">
        <v>925</v>
      </c>
      <c r="C18" s="2" t="s">
        <v>937</v>
      </c>
      <c r="D18" s="2" t="s">
        <v>938</v>
      </c>
    </row>
    <row r="19" spans="1:4" ht="11.25">
      <c r="A19" s="2">
        <v>18</v>
      </c>
      <c r="B19" s="2" t="s">
        <v>925</v>
      </c>
      <c r="C19" s="2" t="s">
        <v>939</v>
      </c>
      <c r="D19" s="2" t="s">
        <v>940</v>
      </c>
    </row>
    <row r="20" spans="1:4" ht="11.25">
      <c r="A20" s="2">
        <v>19</v>
      </c>
      <c r="B20" s="2" t="s">
        <v>925</v>
      </c>
      <c r="C20" s="2" t="s">
        <v>941</v>
      </c>
      <c r="D20" s="2" t="s">
        <v>942</v>
      </c>
    </row>
    <row r="21" spans="1:4" ht="11.25">
      <c r="A21" s="2">
        <v>20</v>
      </c>
      <c r="B21" s="2" t="s">
        <v>925</v>
      </c>
      <c r="C21" s="2" t="s">
        <v>943</v>
      </c>
      <c r="D21" s="2" t="s">
        <v>944</v>
      </c>
    </row>
    <row r="22" spans="1:4" ht="11.25">
      <c r="A22" s="2">
        <v>21</v>
      </c>
      <c r="B22" s="2" t="s">
        <v>925</v>
      </c>
      <c r="C22" s="2" t="s">
        <v>945</v>
      </c>
      <c r="D22" s="2" t="s">
        <v>946</v>
      </c>
    </row>
    <row r="23" spans="1:4" ht="11.25">
      <c r="A23" s="2">
        <v>22</v>
      </c>
      <c r="B23" s="2" t="s">
        <v>925</v>
      </c>
      <c r="C23" s="2" t="s">
        <v>947</v>
      </c>
      <c r="D23" s="2" t="s">
        <v>948</v>
      </c>
    </row>
    <row r="24" spans="1:4" ht="11.25">
      <c r="A24" s="2">
        <v>23</v>
      </c>
      <c r="B24" s="2" t="s">
        <v>925</v>
      </c>
      <c r="C24" s="2" t="s">
        <v>949</v>
      </c>
      <c r="D24" s="2" t="s">
        <v>950</v>
      </c>
    </row>
    <row r="25" spans="1:4" ht="11.25">
      <c r="A25" s="2">
        <v>24</v>
      </c>
      <c r="B25" s="2" t="s">
        <v>925</v>
      </c>
      <c r="C25" s="2" t="s">
        <v>951</v>
      </c>
      <c r="D25" s="2" t="s">
        <v>952</v>
      </c>
    </row>
    <row r="26" spans="1:4" ht="11.25">
      <c r="A26" s="2">
        <v>25</v>
      </c>
      <c r="B26" s="2" t="s">
        <v>925</v>
      </c>
      <c r="C26" s="2" t="s">
        <v>953</v>
      </c>
      <c r="D26" s="2" t="s">
        <v>954</v>
      </c>
    </row>
    <row r="27" spans="1:4" ht="11.25">
      <c r="A27" s="2">
        <v>26</v>
      </c>
      <c r="B27" s="2" t="s">
        <v>925</v>
      </c>
      <c r="C27" s="2" t="s">
        <v>955</v>
      </c>
      <c r="D27" s="2" t="s">
        <v>956</v>
      </c>
    </row>
    <row r="28" spans="1:4" ht="11.25">
      <c r="A28" s="2">
        <v>27</v>
      </c>
      <c r="B28" s="2" t="s">
        <v>925</v>
      </c>
      <c r="C28" s="2" t="s">
        <v>957</v>
      </c>
      <c r="D28" s="2" t="s">
        <v>958</v>
      </c>
    </row>
    <row r="29" spans="1:4" ht="11.25">
      <c r="A29" s="2">
        <v>28</v>
      </c>
      <c r="B29" s="2" t="s">
        <v>959</v>
      </c>
      <c r="C29" s="2" t="s">
        <v>960</v>
      </c>
      <c r="D29" s="2" t="s">
        <v>961</v>
      </c>
    </row>
    <row r="30" spans="1:4" ht="11.25">
      <c r="A30" s="2">
        <v>29</v>
      </c>
      <c r="B30" s="2" t="s">
        <v>959</v>
      </c>
      <c r="C30" s="2" t="s">
        <v>959</v>
      </c>
      <c r="D30" s="2" t="s">
        <v>962</v>
      </c>
    </row>
    <row r="31" spans="1:4" ht="11.25">
      <c r="A31" s="2">
        <v>30</v>
      </c>
      <c r="B31" s="2" t="s">
        <v>959</v>
      </c>
      <c r="C31" s="2" t="s">
        <v>963</v>
      </c>
      <c r="D31" s="2" t="s">
        <v>964</v>
      </c>
    </row>
    <row r="32" spans="1:4" ht="11.25">
      <c r="A32" s="2">
        <v>31</v>
      </c>
      <c r="B32" s="2" t="s">
        <v>959</v>
      </c>
      <c r="C32" s="2" t="s">
        <v>965</v>
      </c>
      <c r="D32" s="2" t="s">
        <v>966</v>
      </c>
    </row>
    <row r="33" spans="1:4" ht="11.25">
      <c r="A33" s="2">
        <v>32</v>
      </c>
      <c r="B33" s="2" t="s">
        <v>959</v>
      </c>
      <c r="C33" s="2" t="s">
        <v>967</v>
      </c>
      <c r="D33" s="2" t="s">
        <v>968</v>
      </c>
    </row>
    <row r="34" spans="1:4" ht="11.25">
      <c r="A34" s="2">
        <v>33</v>
      </c>
      <c r="B34" s="2" t="s">
        <v>959</v>
      </c>
      <c r="C34" s="2" t="s">
        <v>969</v>
      </c>
      <c r="D34" s="2" t="s">
        <v>970</v>
      </c>
    </row>
    <row r="35" spans="1:4" ht="11.25">
      <c r="A35" s="2">
        <v>34</v>
      </c>
      <c r="B35" s="2" t="s">
        <v>959</v>
      </c>
      <c r="C35" s="2" t="s">
        <v>971</v>
      </c>
      <c r="D35" s="2" t="s">
        <v>972</v>
      </c>
    </row>
    <row r="36" spans="1:4" ht="11.25">
      <c r="A36" s="2">
        <v>35</v>
      </c>
      <c r="B36" s="2" t="s">
        <v>959</v>
      </c>
      <c r="C36" s="2" t="s">
        <v>973</v>
      </c>
      <c r="D36" s="2" t="s">
        <v>974</v>
      </c>
    </row>
    <row r="37" spans="1:4" ht="11.25">
      <c r="A37" s="2">
        <v>36</v>
      </c>
      <c r="B37" s="2" t="s">
        <v>959</v>
      </c>
      <c r="C37" s="2" t="s">
        <v>975</v>
      </c>
      <c r="D37" s="2" t="s">
        <v>976</v>
      </c>
    </row>
    <row r="38" spans="1:4" ht="11.25">
      <c r="A38" s="2">
        <v>37</v>
      </c>
      <c r="B38" s="2" t="s">
        <v>959</v>
      </c>
      <c r="C38" s="2" t="s">
        <v>977</v>
      </c>
      <c r="D38" s="2" t="s">
        <v>978</v>
      </c>
    </row>
    <row r="39" spans="1:4" ht="11.25">
      <c r="A39" s="2">
        <v>38</v>
      </c>
      <c r="B39" s="2" t="s">
        <v>959</v>
      </c>
      <c r="C39" s="2" t="s">
        <v>979</v>
      </c>
      <c r="D39" s="2" t="s">
        <v>980</v>
      </c>
    </row>
    <row r="40" spans="1:4" ht="11.25">
      <c r="A40" s="2">
        <v>39</v>
      </c>
      <c r="B40" s="2" t="s">
        <v>959</v>
      </c>
      <c r="C40" s="2" t="s">
        <v>981</v>
      </c>
      <c r="D40" s="2" t="s">
        <v>982</v>
      </c>
    </row>
    <row r="41" spans="1:4" ht="11.25">
      <c r="A41" s="2">
        <v>40</v>
      </c>
      <c r="B41" s="2" t="s">
        <v>959</v>
      </c>
      <c r="C41" s="2" t="s">
        <v>983</v>
      </c>
      <c r="D41" s="2" t="s">
        <v>984</v>
      </c>
    </row>
    <row r="42" spans="1:4" ht="11.25">
      <c r="A42" s="2">
        <v>41</v>
      </c>
      <c r="B42" s="2" t="s">
        <v>959</v>
      </c>
      <c r="C42" s="2" t="s">
        <v>985</v>
      </c>
      <c r="D42" s="2" t="s">
        <v>986</v>
      </c>
    </row>
    <row r="43" spans="1:4" ht="11.25">
      <c r="A43" s="2">
        <v>42</v>
      </c>
      <c r="B43" s="2" t="s">
        <v>959</v>
      </c>
      <c r="C43" s="2" t="s">
        <v>987</v>
      </c>
      <c r="D43" s="2" t="s">
        <v>988</v>
      </c>
    </row>
    <row r="44" spans="1:4" ht="11.25">
      <c r="A44" s="2">
        <v>43</v>
      </c>
      <c r="B44" s="2" t="s">
        <v>959</v>
      </c>
      <c r="C44" s="2" t="s">
        <v>989</v>
      </c>
      <c r="D44" s="2" t="s">
        <v>990</v>
      </c>
    </row>
    <row r="45" spans="1:4" ht="11.25">
      <c r="A45" s="2">
        <v>44</v>
      </c>
      <c r="B45" s="2" t="s">
        <v>93</v>
      </c>
      <c r="C45" s="2" t="s">
        <v>991</v>
      </c>
      <c r="D45" s="2" t="s">
        <v>992</v>
      </c>
    </row>
    <row r="46" spans="1:4" ht="11.25">
      <c r="A46" s="2">
        <v>45</v>
      </c>
      <c r="B46" s="2" t="s">
        <v>93</v>
      </c>
      <c r="C46" s="2" t="s">
        <v>993</v>
      </c>
      <c r="D46" s="2" t="s">
        <v>994</v>
      </c>
    </row>
    <row r="47" spans="1:4" ht="11.25">
      <c r="A47" s="2">
        <v>46</v>
      </c>
      <c r="B47" s="2" t="s">
        <v>93</v>
      </c>
      <c r="C47" s="2" t="s">
        <v>93</v>
      </c>
      <c r="D47" s="2" t="s">
        <v>995</v>
      </c>
    </row>
    <row r="48" spans="1:4" ht="11.25">
      <c r="A48" s="2">
        <v>47</v>
      </c>
      <c r="B48" s="2" t="s">
        <v>93</v>
      </c>
      <c r="C48" s="2" t="s">
        <v>996</v>
      </c>
      <c r="D48" s="2" t="s">
        <v>997</v>
      </c>
    </row>
    <row r="49" spans="1:4" ht="11.25">
      <c r="A49" s="2">
        <v>48</v>
      </c>
      <c r="B49" s="2" t="s">
        <v>93</v>
      </c>
      <c r="C49" s="2" t="s">
        <v>998</v>
      </c>
      <c r="D49" s="2" t="s">
        <v>999</v>
      </c>
    </row>
    <row r="50" spans="1:4" ht="11.25">
      <c r="A50" s="2">
        <v>49</v>
      </c>
      <c r="B50" s="2" t="s">
        <v>93</v>
      </c>
      <c r="C50" s="2" t="s">
        <v>94</v>
      </c>
      <c r="D50" s="2" t="s">
        <v>95</v>
      </c>
    </row>
    <row r="51" spans="1:4" ht="11.25">
      <c r="A51" s="2">
        <v>50</v>
      </c>
      <c r="B51" s="2" t="s">
        <v>93</v>
      </c>
      <c r="C51" s="2" t="s">
        <v>1000</v>
      </c>
      <c r="D51" s="2" t="s">
        <v>1001</v>
      </c>
    </row>
    <row r="52" spans="1:4" ht="11.25">
      <c r="A52" s="2">
        <v>51</v>
      </c>
      <c r="B52" s="2" t="s">
        <v>93</v>
      </c>
      <c r="C52" s="2" t="s">
        <v>1002</v>
      </c>
      <c r="D52" s="2" t="s">
        <v>1003</v>
      </c>
    </row>
    <row r="53" spans="1:4" ht="11.25">
      <c r="A53" s="2">
        <v>52</v>
      </c>
      <c r="B53" s="2" t="s">
        <v>93</v>
      </c>
      <c r="C53" s="2" t="s">
        <v>1004</v>
      </c>
      <c r="D53" s="2" t="s">
        <v>1005</v>
      </c>
    </row>
    <row r="54" spans="1:4" ht="11.25">
      <c r="A54" s="2">
        <v>53</v>
      </c>
      <c r="B54" s="2" t="s">
        <v>93</v>
      </c>
      <c r="C54" s="2" t="s">
        <v>1006</v>
      </c>
      <c r="D54" s="2" t="s">
        <v>1007</v>
      </c>
    </row>
    <row r="55" spans="1:4" ht="11.25">
      <c r="A55" s="2">
        <v>54</v>
      </c>
      <c r="B55" s="2" t="s">
        <v>93</v>
      </c>
      <c r="C55" s="2" t="s">
        <v>1008</v>
      </c>
      <c r="D55" s="2" t="s">
        <v>1009</v>
      </c>
    </row>
    <row r="56" spans="1:4" ht="11.25">
      <c r="A56" s="2">
        <v>55</v>
      </c>
      <c r="B56" s="2" t="s">
        <v>93</v>
      </c>
      <c r="C56" s="2" t="s">
        <v>1010</v>
      </c>
      <c r="D56" s="2" t="s">
        <v>1011</v>
      </c>
    </row>
    <row r="57" spans="1:4" ht="11.25">
      <c r="A57" s="2">
        <v>56</v>
      </c>
      <c r="B57" s="2" t="s">
        <v>93</v>
      </c>
      <c r="C57" s="2" t="s">
        <v>1010</v>
      </c>
      <c r="D57" s="2" t="s">
        <v>1012</v>
      </c>
    </row>
    <row r="58" spans="1:4" ht="11.25">
      <c r="A58" s="2">
        <v>57</v>
      </c>
      <c r="B58" s="2" t="s">
        <v>93</v>
      </c>
      <c r="C58" s="2" t="s">
        <v>1013</v>
      </c>
      <c r="D58" s="2" t="s">
        <v>1014</v>
      </c>
    </row>
    <row r="59" spans="1:4" ht="11.25">
      <c r="A59" s="2">
        <v>58</v>
      </c>
      <c r="B59" s="2" t="s">
        <v>93</v>
      </c>
      <c r="C59" s="2" t="s">
        <v>1015</v>
      </c>
      <c r="D59" s="2" t="s">
        <v>1016</v>
      </c>
    </row>
    <row r="60" spans="1:4" ht="11.25">
      <c r="A60" s="2">
        <v>59</v>
      </c>
      <c r="B60" s="2" t="s">
        <v>93</v>
      </c>
      <c r="C60" s="2" t="s">
        <v>1017</v>
      </c>
      <c r="D60" s="2" t="s">
        <v>1018</v>
      </c>
    </row>
    <row r="61" spans="1:4" ht="11.25">
      <c r="A61" s="2">
        <v>60</v>
      </c>
      <c r="B61" s="2" t="s">
        <v>93</v>
      </c>
      <c r="C61" s="2" t="s">
        <v>1019</v>
      </c>
      <c r="D61" s="2" t="s">
        <v>1020</v>
      </c>
    </row>
    <row r="62" spans="1:4" ht="11.25">
      <c r="A62" s="2">
        <v>61</v>
      </c>
      <c r="B62" s="2" t="s">
        <v>93</v>
      </c>
      <c r="C62" s="2" t="s">
        <v>1021</v>
      </c>
      <c r="D62" s="2" t="s">
        <v>1022</v>
      </c>
    </row>
    <row r="63" spans="1:4" ht="11.25">
      <c r="A63" s="2">
        <v>62</v>
      </c>
      <c r="B63" s="2" t="s">
        <v>93</v>
      </c>
      <c r="C63" s="2" t="s">
        <v>1023</v>
      </c>
      <c r="D63" s="2" t="s">
        <v>1024</v>
      </c>
    </row>
    <row r="64" spans="1:4" ht="11.25">
      <c r="A64" s="2">
        <v>63</v>
      </c>
      <c r="B64" s="2" t="s">
        <v>93</v>
      </c>
      <c r="C64" s="2" t="s">
        <v>1025</v>
      </c>
      <c r="D64" s="2" t="s">
        <v>1026</v>
      </c>
    </row>
    <row r="65" spans="1:4" ht="11.25">
      <c r="A65" s="2">
        <v>64</v>
      </c>
      <c r="B65" s="2" t="s">
        <v>93</v>
      </c>
      <c r="C65" s="2" t="s">
        <v>1027</v>
      </c>
      <c r="D65" s="2" t="s">
        <v>1028</v>
      </c>
    </row>
    <row r="66" spans="1:4" ht="11.25">
      <c r="A66" s="2">
        <v>65</v>
      </c>
      <c r="B66" s="2" t="s">
        <v>1029</v>
      </c>
      <c r="C66" s="2" t="s">
        <v>1029</v>
      </c>
      <c r="D66" s="2" t="s">
        <v>1030</v>
      </c>
    </row>
    <row r="67" spans="1:4" ht="11.25">
      <c r="A67" s="2">
        <v>66</v>
      </c>
      <c r="B67" s="2" t="s">
        <v>1029</v>
      </c>
      <c r="C67" s="2" t="s">
        <v>1031</v>
      </c>
      <c r="D67" s="2" t="s">
        <v>1032</v>
      </c>
    </row>
    <row r="68" spans="1:4" ht="11.25">
      <c r="A68" s="2">
        <v>67</v>
      </c>
      <c r="B68" s="2" t="s">
        <v>1029</v>
      </c>
      <c r="C68" s="2" t="s">
        <v>1033</v>
      </c>
      <c r="D68" s="2" t="s">
        <v>1034</v>
      </c>
    </row>
    <row r="69" spans="1:4" ht="11.25">
      <c r="A69" s="2">
        <v>68</v>
      </c>
      <c r="B69" s="2" t="s">
        <v>1029</v>
      </c>
      <c r="C69" s="2" t="s">
        <v>1035</v>
      </c>
      <c r="D69" s="2" t="s">
        <v>1036</v>
      </c>
    </row>
    <row r="70" spans="1:4" ht="11.25">
      <c r="A70" s="2">
        <v>69</v>
      </c>
      <c r="B70" s="2" t="s">
        <v>1029</v>
      </c>
      <c r="C70" s="2" t="s">
        <v>1037</v>
      </c>
      <c r="D70" s="2" t="s">
        <v>1038</v>
      </c>
    </row>
    <row r="71" spans="1:4" ht="11.25">
      <c r="A71" s="2">
        <v>70</v>
      </c>
      <c r="B71" s="2" t="s">
        <v>1029</v>
      </c>
      <c r="C71" s="2" t="s">
        <v>1039</v>
      </c>
      <c r="D71" s="2" t="s">
        <v>1040</v>
      </c>
    </row>
    <row r="72" spans="1:4" ht="11.25">
      <c r="A72" s="2">
        <v>71</v>
      </c>
      <c r="B72" s="2" t="s">
        <v>1029</v>
      </c>
      <c r="C72" s="2" t="s">
        <v>1041</v>
      </c>
      <c r="D72" s="2" t="s">
        <v>1042</v>
      </c>
    </row>
    <row r="73" spans="1:4" ht="11.25">
      <c r="A73" s="2">
        <v>72</v>
      </c>
      <c r="B73" s="2" t="s">
        <v>1029</v>
      </c>
      <c r="C73" s="2" t="s">
        <v>1043</v>
      </c>
      <c r="D73" s="2" t="s">
        <v>1044</v>
      </c>
    </row>
    <row r="74" spans="1:4" ht="11.25">
      <c r="A74" s="2">
        <v>73</v>
      </c>
      <c r="B74" s="2" t="s">
        <v>1029</v>
      </c>
      <c r="C74" s="2" t="s">
        <v>1045</v>
      </c>
      <c r="D74" s="2" t="s">
        <v>1046</v>
      </c>
    </row>
    <row r="75" spans="1:4" ht="11.25">
      <c r="A75" s="2">
        <v>74</v>
      </c>
      <c r="B75" s="2" t="s">
        <v>1029</v>
      </c>
      <c r="C75" s="2" t="s">
        <v>1047</v>
      </c>
      <c r="D75" s="2" t="s">
        <v>1048</v>
      </c>
    </row>
    <row r="76" spans="1:4" ht="11.25">
      <c r="A76" s="2">
        <v>75</v>
      </c>
      <c r="B76" s="2" t="s">
        <v>1029</v>
      </c>
      <c r="C76" s="2" t="s">
        <v>1049</v>
      </c>
      <c r="D76" s="2" t="s">
        <v>1050</v>
      </c>
    </row>
    <row r="77" spans="1:4" ht="11.25">
      <c r="A77" s="2">
        <v>76</v>
      </c>
      <c r="B77" s="2" t="s">
        <v>1029</v>
      </c>
      <c r="C77" s="2" t="s">
        <v>1051</v>
      </c>
      <c r="D77" s="2" t="s">
        <v>1052</v>
      </c>
    </row>
    <row r="78" spans="1:4" ht="11.25">
      <c r="A78" s="2">
        <v>77</v>
      </c>
      <c r="B78" s="2" t="s">
        <v>1029</v>
      </c>
      <c r="C78" s="2" t="s">
        <v>1053</v>
      </c>
      <c r="D78" s="2" t="s">
        <v>1054</v>
      </c>
    </row>
    <row r="79" spans="1:4" ht="11.25">
      <c r="A79" s="2">
        <v>78</v>
      </c>
      <c r="B79" s="2" t="s">
        <v>1055</v>
      </c>
      <c r="C79" s="2" t="s">
        <v>1056</v>
      </c>
      <c r="D79" s="2" t="s">
        <v>1057</v>
      </c>
    </row>
    <row r="80" spans="1:4" ht="11.25">
      <c r="A80" s="2">
        <v>79</v>
      </c>
      <c r="B80" s="2" t="s">
        <v>1055</v>
      </c>
      <c r="C80" s="2" t="s">
        <v>1058</v>
      </c>
      <c r="D80" s="2" t="s">
        <v>1059</v>
      </c>
    </row>
    <row r="81" spans="1:4" ht="11.25">
      <c r="A81" s="2">
        <v>80</v>
      </c>
      <c r="B81" s="2" t="s">
        <v>1055</v>
      </c>
      <c r="C81" s="2" t="s">
        <v>1060</v>
      </c>
      <c r="D81" s="2" t="s">
        <v>1061</v>
      </c>
    </row>
    <row r="82" spans="1:4" ht="11.25">
      <c r="A82" s="2">
        <v>81</v>
      </c>
      <c r="B82" s="2" t="s">
        <v>1055</v>
      </c>
      <c r="C82" s="2" t="s">
        <v>1062</v>
      </c>
      <c r="D82" s="2" t="s">
        <v>1063</v>
      </c>
    </row>
    <row r="83" spans="1:4" ht="11.25">
      <c r="A83" s="2">
        <v>82</v>
      </c>
      <c r="B83" s="2" t="s">
        <v>1055</v>
      </c>
      <c r="C83" s="2" t="s">
        <v>1055</v>
      </c>
      <c r="D83" s="2" t="s">
        <v>1064</v>
      </c>
    </row>
    <row r="84" spans="1:4" ht="11.25">
      <c r="A84" s="2">
        <v>83</v>
      </c>
      <c r="B84" s="2" t="s">
        <v>1055</v>
      </c>
      <c r="C84" s="2" t="s">
        <v>1065</v>
      </c>
      <c r="D84" s="2" t="s">
        <v>1066</v>
      </c>
    </row>
    <row r="85" spans="1:4" ht="11.25">
      <c r="A85" s="2">
        <v>84</v>
      </c>
      <c r="B85" s="2" t="s">
        <v>1055</v>
      </c>
      <c r="C85" s="2" t="s">
        <v>1067</v>
      </c>
      <c r="D85" s="2" t="s">
        <v>1068</v>
      </c>
    </row>
    <row r="86" spans="1:4" ht="11.25">
      <c r="A86" s="2">
        <v>85</v>
      </c>
      <c r="B86" s="2" t="s">
        <v>1055</v>
      </c>
      <c r="C86" s="2" t="s">
        <v>1069</v>
      </c>
      <c r="D86" s="2" t="s">
        <v>1070</v>
      </c>
    </row>
    <row r="87" spans="1:4" ht="11.25">
      <c r="A87" s="2">
        <v>86</v>
      </c>
      <c r="B87" s="2" t="s">
        <v>1055</v>
      </c>
      <c r="C87" s="2" t="s">
        <v>1071</v>
      </c>
      <c r="D87" s="2" t="s">
        <v>1072</v>
      </c>
    </row>
    <row r="88" spans="1:4" ht="11.25">
      <c r="A88" s="2">
        <v>87</v>
      </c>
      <c r="B88" s="2" t="s">
        <v>1055</v>
      </c>
      <c r="C88" s="2" t="s">
        <v>1073</v>
      </c>
      <c r="D88" s="2" t="s">
        <v>1074</v>
      </c>
    </row>
    <row r="89" spans="1:4" ht="11.25">
      <c r="A89" s="2">
        <v>88</v>
      </c>
      <c r="B89" s="2" t="s">
        <v>1055</v>
      </c>
      <c r="C89" s="2" t="s">
        <v>1075</v>
      </c>
      <c r="D89" s="2" t="s">
        <v>1076</v>
      </c>
    </row>
    <row r="90" spans="1:4" ht="11.25">
      <c r="A90" s="2">
        <v>89</v>
      </c>
      <c r="B90" s="2" t="s">
        <v>1055</v>
      </c>
      <c r="C90" s="2" t="s">
        <v>1077</v>
      </c>
      <c r="D90" s="2" t="s">
        <v>1078</v>
      </c>
    </row>
    <row r="91" spans="1:4" ht="11.25">
      <c r="A91" s="2">
        <v>90</v>
      </c>
      <c r="B91" s="2" t="s">
        <v>1055</v>
      </c>
      <c r="C91" s="2" t="s">
        <v>1079</v>
      </c>
      <c r="D91" s="2" t="s">
        <v>1080</v>
      </c>
    </row>
    <row r="92" spans="1:4" ht="11.25">
      <c r="A92" s="2">
        <v>91</v>
      </c>
      <c r="B92" s="2" t="s">
        <v>1055</v>
      </c>
      <c r="C92" s="2" t="s">
        <v>1081</v>
      </c>
      <c r="D92" s="2" t="s">
        <v>1082</v>
      </c>
    </row>
    <row r="93" spans="1:4" ht="11.25">
      <c r="A93" s="2">
        <v>92</v>
      </c>
      <c r="B93" s="2" t="s">
        <v>1055</v>
      </c>
      <c r="C93" s="2" t="s">
        <v>1083</v>
      </c>
      <c r="D93" s="2" t="s">
        <v>1084</v>
      </c>
    </row>
    <row r="94" spans="1:4" ht="11.25">
      <c r="A94" s="2">
        <v>93</v>
      </c>
      <c r="B94" s="2" t="s">
        <v>1055</v>
      </c>
      <c r="C94" s="2" t="s">
        <v>1085</v>
      </c>
      <c r="D94" s="2" t="s">
        <v>1086</v>
      </c>
    </row>
    <row r="95" spans="1:4" ht="11.25">
      <c r="A95" s="2">
        <v>94</v>
      </c>
      <c r="B95" s="2" t="s">
        <v>1055</v>
      </c>
      <c r="C95" s="2" t="s">
        <v>1087</v>
      </c>
      <c r="D95" s="2" t="s">
        <v>1088</v>
      </c>
    </row>
    <row r="96" spans="1:4" ht="11.25">
      <c r="A96" s="2">
        <v>95</v>
      </c>
      <c r="B96" s="2" t="s">
        <v>1055</v>
      </c>
      <c r="C96" s="2" t="s">
        <v>1089</v>
      </c>
      <c r="D96" s="2" t="s">
        <v>1090</v>
      </c>
    </row>
    <row r="97" spans="1:4" ht="11.25">
      <c r="A97" s="2">
        <v>96</v>
      </c>
      <c r="B97" s="2" t="s">
        <v>1091</v>
      </c>
      <c r="C97" s="2" t="s">
        <v>1092</v>
      </c>
      <c r="D97" s="2" t="s">
        <v>1093</v>
      </c>
    </row>
    <row r="98" spans="1:4" ht="11.25">
      <c r="A98" s="2">
        <v>97</v>
      </c>
      <c r="B98" s="2" t="s">
        <v>1091</v>
      </c>
      <c r="C98" s="2" t="s">
        <v>1094</v>
      </c>
      <c r="D98" s="2" t="s">
        <v>1095</v>
      </c>
    </row>
    <row r="99" spans="1:4" ht="11.25">
      <c r="A99" s="2">
        <v>98</v>
      </c>
      <c r="B99" s="2" t="s">
        <v>1091</v>
      </c>
      <c r="C99" s="2" t="s">
        <v>1096</v>
      </c>
      <c r="D99" s="2" t="s">
        <v>1097</v>
      </c>
    </row>
    <row r="100" spans="1:4" ht="11.25">
      <c r="A100" s="2">
        <v>99</v>
      </c>
      <c r="B100" s="2" t="s">
        <v>1091</v>
      </c>
      <c r="C100" s="2" t="s">
        <v>1091</v>
      </c>
      <c r="D100" s="2" t="s">
        <v>1098</v>
      </c>
    </row>
    <row r="101" spans="1:4" ht="11.25">
      <c r="A101" s="2">
        <v>100</v>
      </c>
      <c r="B101" s="2" t="s">
        <v>1091</v>
      </c>
      <c r="C101" s="2" t="s">
        <v>1099</v>
      </c>
      <c r="D101" s="2" t="s">
        <v>1100</v>
      </c>
    </row>
    <row r="102" spans="1:4" ht="11.25">
      <c r="A102" s="2">
        <v>101</v>
      </c>
      <c r="B102" s="2" t="s">
        <v>1091</v>
      </c>
      <c r="C102" s="2" t="s">
        <v>1101</v>
      </c>
      <c r="D102" s="2" t="s">
        <v>1102</v>
      </c>
    </row>
    <row r="103" spans="1:4" ht="11.25">
      <c r="A103" s="2">
        <v>102</v>
      </c>
      <c r="B103" s="2" t="s">
        <v>1091</v>
      </c>
      <c r="C103" s="2" t="s">
        <v>1103</v>
      </c>
      <c r="D103" s="2" t="s">
        <v>1104</v>
      </c>
    </row>
    <row r="104" spans="1:4" ht="11.25">
      <c r="A104" s="2">
        <v>103</v>
      </c>
      <c r="B104" s="2" t="s">
        <v>1091</v>
      </c>
      <c r="C104" s="2" t="s">
        <v>1105</v>
      </c>
      <c r="D104" s="2" t="s">
        <v>1106</v>
      </c>
    </row>
    <row r="105" spans="1:4" ht="11.25">
      <c r="A105" s="2">
        <v>104</v>
      </c>
      <c r="B105" s="2" t="s">
        <v>1091</v>
      </c>
      <c r="C105" s="2" t="s">
        <v>1107</v>
      </c>
      <c r="D105" s="2" t="s">
        <v>1108</v>
      </c>
    </row>
    <row r="106" spans="1:4" ht="11.25">
      <c r="A106" s="2">
        <v>105</v>
      </c>
      <c r="B106" s="2" t="s">
        <v>1091</v>
      </c>
      <c r="C106" s="2" t="s">
        <v>1109</v>
      </c>
      <c r="D106" s="2" t="s">
        <v>1110</v>
      </c>
    </row>
    <row r="107" spans="1:4" ht="11.25">
      <c r="A107" s="2">
        <v>106</v>
      </c>
      <c r="B107" s="2" t="s">
        <v>1091</v>
      </c>
      <c r="C107" s="2" t="s">
        <v>1111</v>
      </c>
      <c r="D107" s="2" t="s">
        <v>1112</v>
      </c>
    </row>
    <row r="108" spans="1:4" ht="11.25">
      <c r="A108" s="2">
        <v>107</v>
      </c>
      <c r="B108" s="2" t="s">
        <v>1091</v>
      </c>
      <c r="C108" s="2" t="s">
        <v>1113</v>
      </c>
      <c r="D108" s="2" t="s">
        <v>1114</v>
      </c>
    </row>
    <row r="109" spans="1:4" ht="11.25">
      <c r="A109" s="2">
        <v>108</v>
      </c>
      <c r="B109" s="2" t="s">
        <v>1115</v>
      </c>
      <c r="C109" s="2" t="s">
        <v>1116</v>
      </c>
      <c r="D109" s="2" t="s">
        <v>1117</v>
      </c>
    </row>
    <row r="110" spans="1:4" ht="11.25">
      <c r="A110" s="2">
        <v>109</v>
      </c>
      <c r="B110" s="2" t="s">
        <v>1115</v>
      </c>
      <c r="C110" s="2" t="s">
        <v>1118</v>
      </c>
      <c r="D110" s="2" t="s">
        <v>1119</v>
      </c>
    </row>
    <row r="111" spans="1:4" ht="11.25">
      <c r="A111" s="2">
        <v>110</v>
      </c>
      <c r="B111" s="2" t="s">
        <v>1115</v>
      </c>
      <c r="C111" s="2" t="s">
        <v>1115</v>
      </c>
      <c r="D111" s="2" t="s">
        <v>1120</v>
      </c>
    </row>
    <row r="112" spans="1:4" ht="11.25">
      <c r="A112" s="2">
        <v>111</v>
      </c>
      <c r="B112" s="2" t="s">
        <v>1115</v>
      </c>
      <c r="C112" s="2" t="s">
        <v>1121</v>
      </c>
      <c r="D112" s="2" t="s">
        <v>1122</v>
      </c>
    </row>
    <row r="113" spans="1:4" ht="11.25">
      <c r="A113" s="2">
        <v>112</v>
      </c>
      <c r="B113" s="2" t="s">
        <v>1115</v>
      </c>
      <c r="C113" s="2" t="s">
        <v>1123</v>
      </c>
      <c r="D113" s="2" t="s">
        <v>1124</v>
      </c>
    </row>
    <row r="114" spans="1:4" ht="11.25">
      <c r="A114" s="2">
        <v>113</v>
      </c>
      <c r="B114" s="2" t="s">
        <v>1115</v>
      </c>
      <c r="C114" s="2" t="s">
        <v>1125</v>
      </c>
      <c r="D114" s="2" t="s">
        <v>1126</v>
      </c>
    </row>
    <row r="115" spans="1:4" ht="11.25">
      <c r="A115" s="2">
        <v>114</v>
      </c>
      <c r="B115" s="2" t="s">
        <v>1115</v>
      </c>
      <c r="C115" s="2" t="s">
        <v>1127</v>
      </c>
      <c r="D115" s="2" t="s">
        <v>1128</v>
      </c>
    </row>
    <row r="116" spans="1:4" ht="11.25">
      <c r="A116" s="2">
        <v>115</v>
      </c>
      <c r="B116" s="2" t="s">
        <v>1129</v>
      </c>
      <c r="C116" s="2" t="s">
        <v>1129</v>
      </c>
      <c r="D116" s="2" t="s">
        <v>1130</v>
      </c>
    </row>
    <row r="117" spans="1:4" ht="11.25">
      <c r="A117" s="2">
        <v>116</v>
      </c>
      <c r="B117" s="2" t="s">
        <v>1129</v>
      </c>
      <c r="C117" s="2" t="s">
        <v>1131</v>
      </c>
      <c r="D117" s="2" t="s">
        <v>1132</v>
      </c>
    </row>
    <row r="118" spans="1:4" ht="11.25">
      <c r="A118" s="2">
        <v>117</v>
      </c>
      <c r="B118" s="2" t="s">
        <v>1129</v>
      </c>
      <c r="C118" s="2" t="s">
        <v>1133</v>
      </c>
      <c r="D118" s="2" t="s">
        <v>1134</v>
      </c>
    </row>
    <row r="119" spans="1:4" ht="11.25">
      <c r="A119" s="2">
        <v>118</v>
      </c>
      <c r="B119" s="2" t="s">
        <v>1129</v>
      </c>
      <c r="C119" s="2" t="s">
        <v>1135</v>
      </c>
      <c r="D119" s="2" t="s">
        <v>1136</v>
      </c>
    </row>
    <row r="120" spans="1:4" ht="11.25">
      <c r="A120" s="2">
        <v>119</v>
      </c>
      <c r="B120" s="2" t="s">
        <v>1129</v>
      </c>
      <c r="C120" s="2" t="s">
        <v>1137</v>
      </c>
      <c r="D120" s="2" t="s">
        <v>1138</v>
      </c>
    </row>
    <row r="121" spans="1:4" ht="11.25">
      <c r="A121" s="2">
        <v>120</v>
      </c>
      <c r="B121" s="2" t="s">
        <v>1129</v>
      </c>
      <c r="C121" s="2" t="s">
        <v>1139</v>
      </c>
      <c r="D121" s="2" t="s">
        <v>1140</v>
      </c>
    </row>
    <row r="122" spans="1:4" ht="11.25">
      <c r="A122" s="2">
        <v>121</v>
      </c>
      <c r="B122" s="2" t="s">
        <v>1129</v>
      </c>
      <c r="C122" s="2" t="s">
        <v>1141</v>
      </c>
      <c r="D122" s="2" t="s">
        <v>1142</v>
      </c>
    </row>
    <row r="123" spans="1:4" ht="11.25">
      <c r="A123" s="2">
        <v>122</v>
      </c>
      <c r="B123" s="2" t="s">
        <v>1129</v>
      </c>
      <c r="C123" s="2" t="s">
        <v>1143</v>
      </c>
      <c r="D123" s="2" t="s">
        <v>1144</v>
      </c>
    </row>
    <row r="124" spans="1:4" ht="11.25">
      <c r="A124" s="2">
        <v>123</v>
      </c>
      <c r="B124" s="2" t="s">
        <v>1129</v>
      </c>
      <c r="C124" s="2" t="s">
        <v>1145</v>
      </c>
      <c r="D124" s="2" t="s">
        <v>1146</v>
      </c>
    </row>
    <row r="125" spans="1:4" ht="11.25">
      <c r="A125" s="2">
        <v>124</v>
      </c>
      <c r="B125" s="2" t="s">
        <v>1129</v>
      </c>
      <c r="C125" s="2" t="s">
        <v>1147</v>
      </c>
      <c r="D125" s="2" t="s">
        <v>1148</v>
      </c>
    </row>
    <row r="126" spans="1:4" ht="11.25">
      <c r="A126" s="2">
        <v>125</v>
      </c>
      <c r="B126" s="2" t="s">
        <v>1129</v>
      </c>
      <c r="C126" s="2" t="s">
        <v>1149</v>
      </c>
      <c r="D126" s="2" t="s">
        <v>1150</v>
      </c>
    </row>
    <row r="127" spans="1:4" ht="11.25">
      <c r="A127" s="2">
        <v>126</v>
      </c>
      <c r="B127" s="2" t="s">
        <v>1129</v>
      </c>
      <c r="C127" s="2" t="s">
        <v>1151</v>
      </c>
      <c r="D127" s="2" t="s">
        <v>1152</v>
      </c>
    </row>
    <row r="128" spans="1:4" ht="11.25">
      <c r="A128" s="2">
        <v>127</v>
      </c>
      <c r="B128" s="2" t="s">
        <v>1153</v>
      </c>
      <c r="C128" s="2" t="s">
        <v>1154</v>
      </c>
      <c r="D128" s="2" t="s">
        <v>1155</v>
      </c>
    </row>
    <row r="129" spans="1:4" ht="11.25">
      <c r="A129" s="2">
        <v>128</v>
      </c>
      <c r="B129" s="2" t="s">
        <v>1153</v>
      </c>
      <c r="C129" s="2" t="s">
        <v>1156</v>
      </c>
      <c r="D129" s="2" t="s">
        <v>1157</v>
      </c>
    </row>
    <row r="130" spans="1:4" ht="11.25">
      <c r="A130" s="2">
        <v>129</v>
      </c>
      <c r="B130" s="2" t="s">
        <v>1153</v>
      </c>
      <c r="C130" s="2" t="s">
        <v>1153</v>
      </c>
      <c r="D130" s="2" t="s">
        <v>1158</v>
      </c>
    </row>
    <row r="131" spans="1:4" ht="11.25">
      <c r="A131" s="2">
        <v>130</v>
      </c>
      <c r="B131" s="2" t="s">
        <v>1153</v>
      </c>
      <c r="C131" s="2" t="s">
        <v>1159</v>
      </c>
      <c r="D131" s="2" t="s">
        <v>1160</v>
      </c>
    </row>
    <row r="132" spans="1:4" ht="11.25">
      <c r="A132" s="2">
        <v>131</v>
      </c>
      <c r="B132" s="2" t="s">
        <v>1153</v>
      </c>
      <c r="C132" s="2" t="s">
        <v>1161</v>
      </c>
      <c r="D132" s="2" t="s">
        <v>1162</v>
      </c>
    </row>
    <row r="133" spans="1:4" ht="11.25">
      <c r="A133" s="2">
        <v>132</v>
      </c>
      <c r="B133" s="2" t="s">
        <v>1153</v>
      </c>
      <c r="C133" s="2" t="s">
        <v>1163</v>
      </c>
      <c r="D133" s="2" t="s">
        <v>1164</v>
      </c>
    </row>
    <row r="134" spans="1:4" ht="11.25">
      <c r="A134" s="2">
        <v>133</v>
      </c>
      <c r="B134" s="2" t="s">
        <v>1165</v>
      </c>
      <c r="C134" s="2" t="s">
        <v>1166</v>
      </c>
      <c r="D134" s="2" t="s">
        <v>1167</v>
      </c>
    </row>
    <row r="135" spans="1:4" ht="11.25">
      <c r="A135" s="2">
        <v>134</v>
      </c>
      <c r="B135" s="2" t="s">
        <v>1165</v>
      </c>
      <c r="C135" s="2" t="s">
        <v>1168</v>
      </c>
      <c r="D135" s="2" t="s">
        <v>1169</v>
      </c>
    </row>
    <row r="136" spans="1:4" ht="11.25">
      <c r="A136" s="2">
        <v>135</v>
      </c>
      <c r="B136" s="2" t="s">
        <v>1165</v>
      </c>
      <c r="C136" s="2" t="s">
        <v>1170</v>
      </c>
      <c r="D136" s="2" t="s">
        <v>1171</v>
      </c>
    </row>
    <row r="137" spans="1:4" ht="11.25">
      <c r="A137" s="2">
        <v>136</v>
      </c>
      <c r="B137" s="2" t="s">
        <v>1165</v>
      </c>
      <c r="C137" s="2" t="s">
        <v>1172</v>
      </c>
      <c r="D137" s="2" t="s">
        <v>1173</v>
      </c>
    </row>
    <row r="138" spans="1:4" ht="11.25">
      <c r="A138" s="2">
        <v>137</v>
      </c>
      <c r="B138" s="2" t="s">
        <v>1165</v>
      </c>
      <c r="C138" s="2" t="s">
        <v>1174</v>
      </c>
      <c r="D138" s="2" t="s">
        <v>1175</v>
      </c>
    </row>
    <row r="139" spans="1:4" ht="11.25">
      <c r="A139" s="2">
        <v>138</v>
      </c>
      <c r="B139" s="2" t="s">
        <v>1165</v>
      </c>
      <c r="C139" s="2" t="s">
        <v>1176</v>
      </c>
      <c r="D139" s="2" t="s">
        <v>1177</v>
      </c>
    </row>
    <row r="140" spans="1:4" ht="11.25">
      <c r="A140" s="2">
        <v>139</v>
      </c>
      <c r="B140" s="2" t="s">
        <v>1165</v>
      </c>
      <c r="C140" s="2" t="s">
        <v>1178</v>
      </c>
      <c r="D140" s="2" t="s">
        <v>1179</v>
      </c>
    </row>
    <row r="141" spans="1:4" ht="11.25">
      <c r="A141" s="2">
        <v>140</v>
      </c>
      <c r="B141" s="2" t="s">
        <v>1165</v>
      </c>
      <c r="C141" s="2" t="s">
        <v>1180</v>
      </c>
      <c r="D141" s="2" t="s">
        <v>1181</v>
      </c>
    </row>
    <row r="142" spans="1:4" ht="11.25">
      <c r="A142" s="2">
        <v>141</v>
      </c>
      <c r="B142" s="2" t="s">
        <v>1165</v>
      </c>
      <c r="C142" s="2" t="s">
        <v>1182</v>
      </c>
      <c r="D142" s="2" t="s">
        <v>1183</v>
      </c>
    </row>
    <row r="143" spans="1:4" ht="11.25">
      <c r="A143" s="2">
        <v>142</v>
      </c>
      <c r="B143" s="2" t="s">
        <v>1165</v>
      </c>
      <c r="C143" s="2" t="s">
        <v>1165</v>
      </c>
      <c r="D143" s="2" t="s">
        <v>1184</v>
      </c>
    </row>
    <row r="144" spans="1:4" ht="11.25">
      <c r="A144" s="2">
        <v>143</v>
      </c>
      <c r="B144" s="2" t="s">
        <v>1165</v>
      </c>
      <c r="C144" s="2" t="s">
        <v>1185</v>
      </c>
      <c r="D144" s="2" t="s">
        <v>1186</v>
      </c>
    </row>
    <row r="145" spans="1:4" ht="11.25">
      <c r="A145" s="2">
        <v>144</v>
      </c>
      <c r="B145" s="2" t="s">
        <v>1165</v>
      </c>
      <c r="C145" s="2" t="s">
        <v>1187</v>
      </c>
      <c r="D145" s="2" t="s">
        <v>1188</v>
      </c>
    </row>
    <row r="146" spans="1:4" ht="11.25">
      <c r="A146" s="2">
        <v>145</v>
      </c>
      <c r="B146" s="2" t="s">
        <v>1165</v>
      </c>
      <c r="C146" s="2" t="s">
        <v>1189</v>
      </c>
      <c r="D146" s="2" t="s">
        <v>1190</v>
      </c>
    </row>
    <row r="147" spans="1:4" ht="11.25">
      <c r="A147" s="2">
        <v>146</v>
      </c>
      <c r="B147" s="2" t="s">
        <v>1165</v>
      </c>
      <c r="C147" s="2" t="s">
        <v>1191</v>
      </c>
      <c r="D147" s="2" t="s">
        <v>1192</v>
      </c>
    </row>
    <row r="148" spans="1:4" ht="11.25">
      <c r="A148" s="2">
        <v>147</v>
      </c>
      <c r="B148" s="2" t="s">
        <v>1165</v>
      </c>
      <c r="C148" s="2" t="s">
        <v>1193</v>
      </c>
      <c r="D148" s="2" t="s">
        <v>1194</v>
      </c>
    </row>
    <row r="149" spans="1:4" ht="11.25">
      <c r="A149" s="2">
        <v>148</v>
      </c>
      <c r="B149" s="2" t="s">
        <v>1165</v>
      </c>
      <c r="C149" s="2" t="s">
        <v>1195</v>
      </c>
      <c r="D149" s="2" t="s">
        <v>1196</v>
      </c>
    </row>
    <row r="150" spans="1:4" ht="11.25">
      <c r="A150" s="2">
        <v>149</v>
      </c>
      <c r="B150" s="2" t="s">
        <v>1197</v>
      </c>
      <c r="C150" s="2" t="s">
        <v>1198</v>
      </c>
      <c r="D150" s="2" t="s">
        <v>1199</v>
      </c>
    </row>
    <row r="151" spans="1:4" ht="11.25">
      <c r="A151" s="2">
        <v>150</v>
      </c>
      <c r="B151" s="2" t="s">
        <v>1197</v>
      </c>
      <c r="C151" s="2" t="s">
        <v>1200</v>
      </c>
      <c r="D151" s="2" t="s">
        <v>1201</v>
      </c>
    </row>
    <row r="152" spans="1:4" ht="11.25">
      <c r="A152" s="2">
        <v>151</v>
      </c>
      <c r="B152" s="2" t="s">
        <v>1197</v>
      </c>
      <c r="C152" s="2" t="s">
        <v>1202</v>
      </c>
      <c r="D152" s="2" t="s">
        <v>1203</v>
      </c>
    </row>
    <row r="153" spans="1:4" ht="11.25">
      <c r="A153" s="2">
        <v>152</v>
      </c>
      <c r="B153" s="2" t="s">
        <v>1197</v>
      </c>
      <c r="C153" s="2" t="s">
        <v>1204</v>
      </c>
      <c r="D153" s="2" t="s">
        <v>1205</v>
      </c>
    </row>
    <row r="154" spans="1:4" ht="11.25">
      <c r="A154" s="2">
        <v>153</v>
      </c>
      <c r="B154" s="2" t="s">
        <v>1197</v>
      </c>
      <c r="C154" s="2" t="s">
        <v>1197</v>
      </c>
      <c r="D154" s="2" t="s">
        <v>1206</v>
      </c>
    </row>
    <row r="155" spans="1:4" ht="11.25">
      <c r="A155" s="2">
        <v>154</v>
      </c>
      <c r="B155" s="2" t="s">
        <v>1197</v>
      </c>
      <c r="C155" s="2" t="s">
        <v>1207</v>
      </c>
      <c r="D155" s="2" t="s">
        <v>1208</v>
      </c>
    </row>
    <row r="156" spans="1:4" ht="11.25">
      <c r="A156" s="2">
        <v>155</v>
      </c>
      <c r="B156" s="2" t="s">
        <v>1197</v>
      </c>
      <c r="C156" s="2" t="s">
        <v>1209</v>
      </c>
      <c r="D156" s="2" t="s">
        <v>1210</v>
      </c>
    </row>
    <row r="157" spans="1:4" ht="11.25">
      <c r="A157" s="2">
        <v>156</v>
      </c>
      <c r="B157" s="2" t="s">
        <v>1197</v>
      </c>
      <c r="C157" s="2" t="s">
        <v>1211</v>
      </c>
      <c r="D157" s="2" t="s">
        <v>1212</v>
      </c>
    </row>
    <row r="158" spans="1:4" ht="11.25">
      <c r="A158" s="2">
        <v>157</v>
      </c>
      <c r="B158" s="2" t="s">
        <v>1197</v>
      </c>
      <c r="C158" s="2" t="s">
        <v>1213</v>
      </c>
      <c r="D158" s="2" t="s">
        <v>1214</v>
      </c>
    </row>
    <row r="159" spans="1:4" ht="11.25">
      <c r="A159" s="2">
        <v>158</v>
      </c>
      <c r="B159" s="2" t="s">
        <v>1197</v>
      </c>
      <c r="C159" s="2" t="s">
        <v>1215</v>
      </c>
      <c r="D159" s="2" t="s">
        <v>1216</v>
      </c>
    </row>
    <row r="160" spans="1:4" ht="11.25">
      <c r="A160" s="2">
        <v>159</v>
      </c>
      <c r="B160" s="2" t="s">
        <v>1197</v>
      </c>
      <c r="C160" s="2" t="s">
        <v>1217</v>
      </c>
      <c r="D160" s="2" t="s">
        <v>1218</v>
      </c>
    </row>
    <row r="161" spans="1:4" ht="11.25">
      <c r="A161" s="2">
        <v>160</v>
      </c>
      <c r="B161" s="2" t="s">
        <v>1197</v>
      </c>
      <c r="C161" s="2" t="s">
        <v>1219</v>
      </c>
      <c r="D161" s="2" t="s">
        <v>1220</v>
      </c>
    </row>
    <row r="162" spans="1:4" ht="11.25">
      <c r="A162" s="2">
        <v>161</v>
      </c>
      <c r="B162" s="2" t="s">
        <v>1197</v>
      </c>
      <c r="C162" s="2" t="s">
        <v>1221</v>
      </c>
      <c r="D162" s="2" t="s">
        <v>1222</v>
      </c>
    </row>
    <row r="163" spans="1:4" ht="11.25">
      <c r="A163" s="2">
        <v>162</v>
      </c>
      <c r="B163" s="2" t="s">
        <v>1197</v>
      </c>
      <c r="C163" s="2" t="s">
        <v>1223</v>
      </c>
      <c r="D163" s="2" t="s">
        <v>1224</v>
      </c>
    </row>
    <row r="164" spans="1:4" ht="11.25">
      <c r="A164" s="2">
        <v>163</v>
      </c>
      <c r="B164" s="2" t="s">
        <v>1197</v>
      </c>
      <c r="C164" s="2" t="s">
        <v>1225</v>
      </c>
      <c r="D164" s="2" t="s">
        <v>1226</v>
      </c>
    </row>
    <row r="165" spans="1:4" ht="11.25">
      <c r="A165" s="2">
        <v>164</v>
      </c>
      <c r="B165" s="2" t="s">
        <v>1197</v>
      </c>
      <c r="C165" s="2" t="s">
        <v>1227</v>
      </c>
      <c r="D165" s="2" t="s">
        <v>1228</v>
      </c>
    </row>
    <row r="166" spans="1:4" ht="11.25">
      <c r="A166" s="2">
        <v>165</v>
      </c>
      <c r="B166" s="2" t="s">
        <v>1229</v>
      </c>
      <c r="C166" s="2" t="s">
        <v>1230</v>
      </c>
      <c r="D166" s="2" t="s">
        <v>1231</v>
      </c>
    </row>
    <row r="167" spans="1:4" ht="11.25">
      <c r="A167" s="2">
        <v>166</v>
      </c>
      <c r="B167" s="2" t="s">
        <v>1229</v>
      </c>
      <c r="C167" s="2" t="s">
        <v>1232</v>
      </c>
      <c r="D167" s="2" t="s">
        <v>1233</v>
      </c>
    </row>
    <row r="168" spans="1:4" ht="11.25">
      <c r="A168" s="2">
        <v>167</v>
      </c>
      <c r="B168" s="2" t="s">
        <v>1229</v>
      </c>
      <c r="C168" s="2" t="s">
        <v>1234</v>
      </c>
      <c r="D168" s="2" t="s">
        <v>1235</v>
      </c>
    </row>
    <row r="169" spans="1:4" ht="11.25">
      <c r="A169" s="2">
        <v>168</v>
      </c>
      <c r="B169" s="2" t="s">
        <v>1229</v>
      </c>
      <c r="C169" s="2" t="s">
        <v>1236</v>
      </c>
      <c r="D169" s="2" t="s">
        <v>1237</v>
      </c>
    </row>
    <row r="170" spans="1:4" ht="11.25">
      <c r="A170" s="2">
        <v>169</v>
      </c>
      <c r="B170" s="2" t="s">
        <v>1229</v>
      </c>
      <c r="C170" s="2" t="s">
        <v>1229</v>
      </c>
      <c r="D170" s="2" t="s">
        <v>1238</v>
      </c>
    </row>
    <row r="171" spans="1:4" ht="11.25">
      <c r="A171" s="2">
        <v>170</v>
      </c>
      <c r="B171" s="2" t="s">
        <v>1229</v>
      </c>
      <c r="C171" s="2" t="s">
        <v>1239</v>
      </c>
      <c r="D171" s="2" t="s">
        <v>1240</v>
      </c>
    </row>
    <row r="172" spans="1:4" ht="11.25">
      <c r="A172" s="2">
        <v>171</v>
      </c>
      <c r="B172" s="2" t="s">
        <v>1241</v>
      </c>
      <c r="C172" s="2" t="s">
        <v>1242</v>
      </c>
      <c r="D172" s="2" t="s">
        <v>1243</v>
      </c>
    </row>
    <row r="173" spans="1:4" ht="11.25">
      <c r="A173" s="2">
        <v>172</v>
      </c>
      <c r="B173" s="2" t="s">
        <v>1241</v>
      </c>
      <c r="C173" s="2" t="s">
        <v>1244</v>
      </c>
      <c r="D173" s="2" t="s">
        <v>1245</v>
      </c>
    </row>
    <row r="174" spans="1:4" ht="11.25">
      <c r="A174" s="2">
        <v>173</v>
      </c>
      <c r="B174" s="2" t="s">
        <v>1241</v>
      </c>
      <c r="C174" s="2" t="s">
        <v>1246</v>
      </c>
      <c r="D174" s="2" t="s">
        <v>1247</v>
      </c>
    </row>
    <row r="175" spans="1:4" ht="11.25">
      <c r="A175" s="2">
        <v>174</v>
      </c>
      <c r="B175" s="2" t="s">
        <v>1241</v>
      </c>
      <c r="C175" s="2" t="s">
        <v>1248</v>
      </c>
      <c r="D175" s="2" t="s">
        <v>1249</v>
      </c>
    </row>
    <row r="176" spans="1:4" ht="11.25">
      <c r="A176" s="2">
        <v>175</v>
      </c>
      <c r="B176" s="2" t="s">
        <v>1241</v>
      </c>
      <c r="C176" s="2" t="s">
        <v>1250</v>
      </c>
      <c r="D176" s="2" t="s">
        <v>1251</v>
      </c>
    </row>
    <row r="177" spans="1:4" ht="11.25">
      <c r="A177" s="2">
        <v>176</v>
      </c>
      <c r="B177" s="2" t="s">
        <v>1241</v>
      </c>
      <c r="C177" s="2" t="s">
        <v>1252</v>
      </c>
      <c r="D177" s="2" t="s">
        <v>1253</v>
      </c>
    </row>
    <row r="178" spans="1:4" ht="11.25">
      <c r="A178" s="2">
        <v>177</v>
      </c>
      <c r="B178" s="2" t="s">
        <v>1241</v>
      </c>
      <c r="C178" s="2" t="s">
        <v>1254</v>
      </c>
      <c r="D178" s="2" t="s">
        <v>1255</v>
      </c>
    </row>
    <row r="179" spans="1:4" ht="11.25">
      <c r="A179" s="2">
        <v>178</v>
      </c>
      <c r="B179" s="2" t="s">
        <v>1241</v>
      </c>
      <c r="C179" s="2" t="s">
        <v>1256</v>
      </c>
      <c r="D179" s="2" t="s">
        <v>1257</v>
      </c>
    </row>
    <row r="180" spans="1:4" ht="11.25">
      <c r="A180" s="2">
        <v>179</v>
      </c>
      <c r="B180" s="2" t="s">
        <v>1241</v>
      </c>
      <c r="C180" s="2" t="s">
        <v>1258</v>
      </c>
      <c r="D180" s="2" t="s">
        <v>1259</v>
      </c>
    </row>
    <row r="181" spans="1:4" ht="11.25">
      <c r="A181" s="2">
        <v>180</v>
      </c>
      <c r="B181" s="2" t="s">
        <v>1241</v>
      </c>
      <c r="C181" s="2" t="s">
        <v>1241</v>
      </c>
      <c r="D181" s="2" t="s">
        <v>1260</v>
      </c>
    </row>
    <row r="182" spans="1:4" ht="11.25">
      <c r="A182" s="2">
        <v>181</v>
      </c>
      <c r="B182" s="2" t="s">
        <v>1241</v>
      </c>
      <c r="C182" s="2" t="s">
        <v>1261</v>
      </c>
      <c r="D182" s="2" t="s">
        <v>1262</v>
      </c>
    </row>
    <row r="183" spans="1:4" ht="11.25">
      <c r="A183" s="2">
        <v>182</v>
      </c>
      <c r="B183" s="2" t="s">
        <v>1241</v>
      </c>
      <c r="C183" s="2" t="s">
        <v>1263</v>
      </c>
      <c r="D183" s="2" t="s">
        <v>1264</v>
      </c>
    </row>
    <row r="184" spans="1:4" ht="11.25">
      <c r="A184" s="2">
        <v>183</v>
      </c>
      <c r="B184" s="2" t="s">
        <v>1241</v>
      </c>
      <c r="C184" s="2" t="s">
        <v>1265</v>
      </c>
      <c r="D184" s="2" t="s">
        <v>1266</v>
      </c>
    </row>
    <row r="185" spans="1:4" ht="11.25">
      <c r="A185" s="2">
        <v>184</v>
      </c>
      <c r="B185" s="2" t="s">
        <v>1241</v>
      </c>
      <c r="C185" s="2" t="s">
        <v>1267</v>
      </c>
      <c r="D185" s="2" t="s">
        <v>1268</v>
      </c>
    </row>
    <row r="186" spans="1:4" ht="11.25">
      <c r="A186" s="2">
        <v>185</v>
      </c>
      <c r="B186" s="2" t="s">
        <v>1241</v>
      </c>
      <c r="C186" s="2" t="s">
        <v>1269</v>
      </c>
      <c r="D186" s="2" t="s">
        <v>1270</v>
      </c>
    </row>
    <row r="187" spans="1:4" ht="11.25">
      <c r="A187" s="2">
        <v>186</v>
      </c>
      <c r="B187" s="2" t="s">
        <v>1271</v>
      </c>
      <c r="C187" s="2" t="s">
        <v>1272</v>
      </c>
      <c r="D187" s="2" t="s">
        <v>1273</v>
      </c>
    </row>
    <row r="188" spans="1:4" ht="11.25">
      <c r="A188" s="2">
        <v>187</v>
      </c>
      <c r="B188" s="2" t="s">
        <v>1271</v>
      </c>
      <c r="C188" s="2" t="s">
        <v>1274</v>
      </c>
      <c r="D188" s="2" t="s">
        <v>1275</v>
      </c>
    </row>
    <row r="189" spans="1:4" ht="11.25">
      <c r="A189" s="2">
        <v>188</v>
      </c>
      <c r="B189" s="2" t="s">
        <v>1271</v>
      </c>
      <c r="C189" s="2" t="s">
        <v>1276</v>
      </c>
      <c r="D189" s="2" t="s">
        <v>1277</v>
      </c>
    </row>
    <row r="190" spans="1:4" ht="11.25">
      <c r="A190" s="2">
        <v>189</v>
      </c>
      <c r="B190" s="2" t="s">
        <v>1271</v>
      </c>
      <c r="C190" s="2" t="s">
        <v>1278</v>
      </c>
      <c r="D190" s="2" t="s">
        <v>1279</v>
      </c>
    </row>
    <row r="191" spans="1:4" ht="11.25">
      <c r="A191" s="2">
        <v>190</v>
      </c>
      <c r="B191" s="2" t="s">
        <v>1271</v>
      </c>
      <c r="C191" s="2" t="s">
        <v>1271</v>
      </c>
      <c r="D191" s="2" t="s">
        <v>1280</v>
      </c>
    </row>
    <row r="192" spans="1:4" ht="11.25">
      <c r="A192" s="2">
        <v>191</v>
      </c>
      <c r="B192" s="2" t="s">
        <v>1271</v>
      </c>
      <c r="C192" s="2" t="s">
        <v>1281</v>
      </c>
      <c r="D192" s="2" t="s">
        <v>1282</v>
      </c>
    </row>
    <row r="193" spans="1:4" ht="11.25">
      <c r="A193" s="2">
        <v>192</v>
      </c>
      <c r="B193" s="2" t="s">
        <v>1271</v>
      </c>
      <c r="C193" s="2" t="s">
        <v>1283</v>
      </c>
      <c r="D193" s="2" t="s">
        <v>1284</v>
      </c>
    </row>
    <row r="194" spans="1:4" ht="11.25">
      <c r="A194" s="2">
        <v>193</v>
      </c>
      <c r="B194" s="2" t="s">
        <v>1271</v>
      </c>
      <c r="C194" s="2" t="s">
        <v>1285</v>
      </c>
      <c r="D194" s="2" t="s">
        <v>1286</v>
      </c>
    </row>
    <row r="195" spans="1:4" ht="11.25">
      <c r="A195" s="2">
        <v>194</v>
      </c>
      <c r="B195" s="2" t="s">
        <v>1287</v>
      </c>
      <c r="C195" s="2" t="s">
        <v>1287</v>
      </c>
      <c r="D195" s="2" t="s">
        <v>1288</v>
      </c>
    </row>
    <row r="196" spans="1:4" ht="11.25">
      <c r="A196" s="2">
        <v>195</v>
      </c>
      <c r="B196" s="2" t="s">
        <v>1289</v>
      </c>
      <c r="C196" s="2" t="s">
        <v>911</v>
      </c>
      <c r="D196" s="2" t="s">
        <v>1290</v>
      </c>
    </row>
    <row r="197" spans="1:4" ht="11.25">
      <c r="A197" s="2">
        <v>196</v>
      </c>
      <c r="B197" s="2" t="s">
        <v>1289</v>
      </c>
      <c r="C197" s="2" t="s">
        <v>1291</v>
      </c>
      <c r="D197" s="2" t="s">
        <v>1292</v>
      </c>
    </row>
    <row r="198" spans="1:4" ht="11.25">
      <c r="A198" s="2">
        <v>197</v>
      </c>
      <c r="B198" s="2" t="s">
        <v>1289</v>
      </c>
      <c r="C198" s="2" t="s">
        <v>1293</v>
      </c>
      <c r="D198" s="2" t="s">
        <v>1294</v>
      </c>
    </row>
    <row r="199" spans="1:4" ht="11.25">
      <c r="A199" s="2">
        <v>198</v>
      </c>
      <c r="B199" s="2" t="s">
        <v>1289</v>
      </c>
      <c r="C199" s="2" t="s">
        <v>1295</v>
      </c>
      <c r="D199" s="2" t="s">
        <v>1296</v>
      </c>
    </row>
    <row r="200" spans="1:4" ht="11.25">
      <c r="A200" s="2">
        <v>199</v>
      </c>
      <c r="B200" s="2" t="s">
        <v>1289</v>
      </c>
      <c r="C200" s="2" t="s">
        <v>1297</v>
      </c>
      <c r="D200" s="2" t="s">
        <v>1298</v>
      </c>
    </row>
    <row r="201" spans="1:4" ht="11.25">
      <c r="A201" s="2">
        <v>200</v>
      </c>
      <c r="B201" s="2" t="s">
        <v>1289</v>
      </c>
      <c r="C201" s="2" t="s">
        <v>1299</v>
      </c>
      <c r="D201" s="2" t="s">
        <v>1300</v>
      </c>
    </row>
    <row r="202" spans="1:4" ht="11.25">
      <c r="A202" s="2">
        <v>201</v>
      </c>
      <c r="B202" s="2" t="s">
        <v>1289</v>
      </c>
      <c r="C202" s="2" t="s">
        <v>1289</v>
      </c>
      <c r="D202" s="2" t="s">
        <v>1301</v>
      </c>
    </row>
    <row r="203" spans="1:4" ht="11.25">
      <c r="A203" s="2">
        <v>202</v>
      </c>
      <c r="B203" s="2" t="s">
        <v>1289</v>
      </c>
      <c r="C203" s="2" t="s">
        <v>1302</v>
      </c>
      <c r="D203" s="2" t="s">
        <v>1303</v>
      </c>
    </row>
    <row r="204" spans="1:4" ht="11.25">
      <c r="A204" s="2">
        <v>203</v>
      </c>
      <c r="B204" s="2" t="s">
        <v>1289</v>
      </c>
      <c r="C204" s="2" t="s">
        <v>1304</v>
      </c>
      <c r="D204" s="2" t="s">
        <v>1305</v>
      </c>
    </row>
    <row r="205" spans="1:4" ht="11.25">
      <c r="A205" s="2">
        <v>204</v>
      </c>
      <c r="B205" s="2" t="s">
        <v>1289</v>
      </c>
      <c r="C205" s="2" t="s">
        <v>1306</v>
      </c>
      <c r="D205" s="2" t="s">
        <v>1307</v>
      </c>
    </row>
    <row r="206" spans="1:4" ht="11.25">
      <c r="A206" s="2">
        <v>205</v>
      </c>
      <c r="B206" s="2" t="s">
        <v>1308</v>
      </c>
      <c r="C206" s="2" t="s">
        <v>1309</v>
      </c>
      <c r="D206" s="2" t="s">
        <v>1310</v>
      </c>
    </row>
    <row r="207" spans="1:4" ht="11.25">
      <c r="A207" s="2">
        <v>206</v>
      </c>
      <c r="B207" s="2" t="s">
        <v>1308</v>
      </c>
      <c r="C207" s="2" t="s">
        <v>1311</v>
      </c>
      <c r="D207" s="2" t="s">
        <v>1312</v>
      </c>
    </row>
    <row r="208" spans="1:4" ht="11.25">
      <c r="A208" s="2">
        <v>207</v>
      </c>
      <c r="B208" s="2" t="s">
        <v>1308</v>
      </c>
      <c r="C208" s="2" t="s">
        <v>1313</v>
      </c>
      <c r="D208" s="2" t="s">
        <v>1314</v>
      </c>
    </row>
    <row r="209" spans="1:4" ht="11.25">
      <c r="A209" s="2">
        <v>208</v>
      </c>
      <c r="B209" s="2" t="s">
        <v>1308</v>
      </c>
      <c r="C209" s="2" t="s">
        <v>1236</v>
      </c>
      <c r="D209" s="2" t="s">
        <v>1315</v>
      </c>
    </row>
    <row r="210" spans="1:4" ht="11.25">
      <c r="A210" s="2">
        <v>209</v>
      </c>
      <c r="B210" s="2" t="s">
        <v>1308</v>
      </c>
      <c r="C210" s="2" t="s">
        <v>1316</v>
      </c>
      <c r="D210" s="2" t="s">
        <v>1317</v>
      </c>
    </row>
    <row r="211" spans="1:4" ht="11.25">
      <c r="A211" s="2">
        <v>210</v>
      </c>
      <c r="B211" s="2" t="s">
        <v>1308</v>
      </c>
      <c r="C211" s="2" t="s">
        <v>1318</v>
      </c>
      <c r="D211" s="2" t="s">
        <v>1319</v>
      </c>
    </row>
    <row r="212" spans="1:4" ht="11.25">
      <c r="A212" s="2">
        <v>211</v>
      </c>
      <c r="B212" s="2" t="s">
        <v>1308</v>
      </c>
      <c r="C212" s="2" t="s">
        <v>1320</v>
      </c>
      <c r="D212" s="2" t="s">
        <v>1321</v>
      </c>
    </row>
    <row r="213" spans="1:4" ht="11.25">
      <c r="A213" s="2">
        <v>212</v>
      </c>
      <c r="B213" s="2" t="s">
        <v>1308</v>
      </c>
      <c r="C213" s="2" t="s">
        <v>1308</v>
      </c>
      <c r="D213" s="2" t="s">
        <v>1322</v>
      </c>
    </row>
    <row r="214" spans="1:4" ht="11.25">
      <c r="A214" s="2">
        <v>213</v>
      </c>
      <c r="B214" s="2" t="s">
        <v>1308</v>
      </c>
      <c r="C214" s="2" t="s">
        <v>1323</v>
      </c>
      <c r="D214" s="2" t="s">
        <v>1324</v>
      </c>
    </row>
    <row r="215" spans="1:4" ht="11.25">
      <c r="A215" s="2">
        <v>214</v>
      </c>
      <c r="B215" s="2" t="s">
        <v>1308</v>
      </c>
      <c r="C215" s="2" t="s">
        <v>1325</v>
      </c>
      <c r="D215" s="2" t="s">
        <v>1326</v>
      </c>
    </row>
    <row r="216" spans="1:4" ht="11.25">
      <c r="A216" s="2">
        <v>215</v>
      </c>
      <c r="B216" s="2" t="s">
        <v>1308</v>
      </c>
      <c r="C216" s="2" t="s">
        <v>1327</v>
      </c>
      <c r="D216" s="2" t="s">
        <v>1328</v>
      </c>
    </row>
    <row r="217" spans="1:4" ht="11.25">
      <c r="A217" s="2">
        <v>216</v>
      </c>
      <c r="B217" s="2" t="s">
        <v>1308</v>
      </c>
      <c r="C217" s="2" t="s">
        <v>1329</v>
      </c>
      <c r="D217" s="2" t="s">
        <v>1330</v>
      </c>
    </row>
    <row r="218" spans="1:4" ht="11.25">
      <c r="A218" s="2">
        <v>217</v>
      </c>
      <c r="B218" s="2" t="s">
        <v>1308</v>
      </c>
      <c r="C218" s="2" t="s">
        <v>1331</v>
      </c>
      <c r="D218" s="2" t="s">
        <v>1332</v>
      </c>
    </row>
    <row r="219" spans="1:4" ht="11.25">
      <c r="A219" s="2">
        <v>218</v>
      </c>
      <c r="B219" s="2" t="s">
        <v>1308</v>
      </c>
      <c r="C219" s="2" t="s">
        <v>1333</v>
      </c>
      <c r="D219" s="2" t="s">
        <v>1334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532" customWidth="1"/>
    <col min="2" max="2" width="9.140625" style="510" customWidth="1"/>
    <col min="3" max="3" width="9.140625" style="533" customWidth="1"/>
    <col min="4" max="4" width="26.57421875" style="533" customWidth="1"/>
    <col min="5" max="6" width="26.57421875" style="534" customWidth="1"/>
    <col min="7" max="7" width="31.421875" style="534" customWidth="1"/>
    <col min="8" max="8" width="40.8515625" style="534" customWidth="1"/>
    <col min="9" max="9" width="14.57421875" style="534" customWidth="1"/>
    <col min="10" max="10" width="26.8515625" style="534" customWidth="1"/>
    <col min="11" max="11" width="50.00390625" style="534" customWidth="1"/>
    <col min="12" max="12" width="39.8515625" style="534" customWidth="1"/>
    <col min="13" max="13" width="10.7109375" style="534" customWidth="1"/>
    <col min="14" max="14" width="55.140625" style="534" customWidth="1"/>
    <col min="15" max="15" width="31.8515625" style="534" customWidth="1"/>
    <col min="16" max="16" width="23.8515625" style="534" customWidth="1"/>
    <col min="17" max="17" width="46.57421875" style="534" customWidth="1"/>
    <col min="18" max="18" width="24.00390625" style="534" customWidth="1"/>
    <col min="19" max="19" width="20.57421875" style="534" customWidth="1"/>
    <col min="20" max="20" width="22.00390625" style="534" customWidth="1"/>
    <col min="21" max="21" width="26.421875" style="534" customWidth="1"/>
    <col min="22" max="22" width="3.00390625" style="534" customWidth="1"/>
    <col min="23" max="23" width="3.28125" style="534" customWidth="1"/>
    <col min="24" max="24" width="53.00390625" style="534" customWidth="1"/>
    <col min="25" max="25" width="48.421875" style="534" customWidth="1"/>
    <col min="26" max="26" width="11.140625" style="534" customWidth="1"/>
    <col min="27" max="30" width="29.00390625" style="534" customWidth="1"/>
    <col min="31" max="31" width="9.140625" style="534" customWidth="1"/>
    <col min="32" max="32" width="34.7109375" style="534" customWidth="1"/>
    <col min="33" max="33" width="9.140625" style="534" customWidth="1"/>
    <col min="34" max="35" width="34.421875" style="534" customWidth="1"/>
    <col min="36" max="36" width="9.140625" style="534" customWidth="1"/>
    <col min="37" max="37" width="24.57421875" style="534" customWidth="1"/>
    <col min="38" max="38" width="9.140625" style="534" customWidth="1"/>
    <col min="39" max="39" width="26.140625" style="534" customWidth="1"/>
    <col min="40" max="40" width="1.7109375" style="534" customWidth="1"/>
    <col min="41" max="41" width="9.140625" style="534" customWidth="1"/>
    <col min="42" max="42" width="27.28125" style="534" customWidth="1"/>
    <col min="43" max="43" width="29.7109375" style="534" customWidth="1"/>
    <col min="44" max="44" width="1.7109375" style="534" customWidth="1"/>
    <col min="45" max="45" width="21.421875" style="534" customWidth="1"/>
    <col min="46" max="46" width="1.7109375" style="534" customWidth="1"/>
    <col min="47" max="47" width="31.28125" style="534" customWidth="1"/>
    <col min="48" max="48" width="1.7109375" style="534" customWidth="1"/>
    <col min="49" max="50" width="9.140625" style="535" customWidth="1"/>
    <col min="51" max="51" width="9.140625" style="534" customWidth="1"/>
    <col min="52" max="52" width="20.00390625" style="534" customWidth="1"/>
    <col min="53" max="53" width="42.8515625" style="534" customWidth="1"/>
    <col min="54" max="16384" width="9.140625" style="534" customWidth="1"/>
  </cols>
  <sheetData>
    <row r="1" spans="1:53" s="542" customFormat="1" ht="43.5" customHeight="1">
      <c r="A1" s="536" t="s">
        <v>263</v>
      </c>
      <c r="B1" s="536" t="s">
        <v>1335</v>
      </c>
      <c r="C1" s="536" t="s">
        <v>1336</v>
      </c>
      <c r="D1" s="536" t="s">
        <v>1337</v>
      </c>
      <c r="E1" s="537" t="s">
        <v>1338</v>
      </c>
      <c r="F1" s="537" t="s">
        <v>1339</v>
      </c>
      <c r="G1" s="537" t="s">
        <v>1340</v>
      </c>
      <c r="H1" s="537" t="s">
        <v>1341</v>
      </c>
      <c r="I1" s="537" t="s">
        <v>1342</v>
      </c>
      <c r="J1" s="537" t="s">
        <v>1343</v>
      </c>
      <c r="K1" s="537" t="s">
        <v>1344</v>
      </c>
      <c r="L1" s="536"/>
      <c r="M1" s="536"/>
      <c r="N1" s="538" t="s">
        <v>1345</v>
      </c>
      <c r="O1" s="537" t="s">
        <v>1346</v>
      </c>
      <c r="P1" s="537" t="s">
        <v>1347</v>
      </c>
      <c r="Q1" s="537" t="s">
        <v>1348</v>
      </c>
      <c r="R1" s="537" t="s">
        <v>1349</v>
      </c>
      <c r="S1" s="537" t="s">
        <v>1350</v>
      </c>
      <c r="T1" s="539" t="s">
        <v>1351</v>
      </c>
      <c r="U1" s="539" t="s">
        <v>1352</v>
      </c>
      <c r="V1" s="539"/>
      <c r="W1" s="540" t="s">
        <v>1353</v>
      </c>
      <c r="X1" s="537" t="s">
        <v>1354</v>
      </c>
      <c r="Y1" s="536" t="s">
        <v>1355</v>
      </c>
      <c r="Z1" s="536"/>
      <c r="AA1" s="541" t="s">
        <v>1356</v>
      </c>
      <c r="AB1" s="541"/>
      <c r="AC1" s="541" t="s">
        <v>1357</v>
      </c>
      <c r="AD1" s="541"/>
      <c r="AF1" s="539" t="s">
        <v>1358</v>
      </c>
      <c r="AH1" s="537" t="s">
        <v>1359</v>
      </c>
      <c r="AI1" s="537" t="s">
        <v>1360</v>
      </c>
      <c r="AK1" s="537" t="s">
        <v>1361</v>
      </c>
      <c r="AM1" s="537" t="s">
        <v>1362</v>
      </c>
      <c r="AP1" s="537" t="s">
        <v>1363</v>
      </c>
      <c r="AQ1" s="537" t="s">
        <v>1364</v>
      </c>
      <c r="AS1" s="543" t="s">
        <v>1365</v>
      </c>
      <c r="AU1" s="539" t="s">
        <v>1366</v>
      </c>
      <c r="AW1" s="544" t="s">
        <v>1367</v>
      </c>
      <c r="AX1" s="544" t="s">
        <v>1368</v>
      </c>
      <c r="AZ1" s="545" t="s">
        <v>1369</v>
      </c>
      <c r="BA1" s="545"/>
    </row>
    <row r="2" spans="1:53" ht="66.75" customHeight="1">
      <c r="A2" s="546" t="s">
        <v>1370</v>
      </c>
      <c r="B2" s="547">
        <v>2000</v>
      </c>
      <c r="C2" s="547">
        <v>2013</v>
      </c>
      <c r="D2" s="547" t="s">
        <v>73</v>
      </c>
      <c r="E2" s="548" t="s">
        <v>1371</v>
      </c>
      <c r="F2" s="548" t="s">
        <v>1372</v>
      </c>
      <c r="G2" s="548" t="s">
        <v>1373</v>
      </c>
      <c r="H2" s="548" t="s">
        <v>55</v>
      </c>
      <c r="I2" s="548" t="s">
        <v>79</v>
      </c>
      <c r="J2" s="548" t="s">
        <v>1374</v>
      </c>
      <c r="K2" s="549" t="s">
        <v>1375</v>
      </c>
      <c r="L2" s="549" t="s">
        <v>1375</v>
      </c>
      <c r="M2" s="549">
        <v>1</v>
      </c>
      <c r="N2" s="550" t="s">
        <v>1376</v>
      </c>
      <c r="O2" s="549" t="s">
        <v>1377</v>
      </c>
      <c r="P2" s="551" t="s">
        <v>1378</v>
      </c>
      <c r="Q2" s="552" t="s">
        <v>207</v>
      </c>
      <c r="R2" s="553" t="s">
        <v>1379</v>
      </c>
      <c r="S2" s="554" t="s">
        <v>1380</v>
      </c>
      <c r="T2" s="555" t="s">
        <v>1381</v>
      </c>
      <c r="U2" s="549" t="s">
        <v>1382</v>
      </c>
      <c r="V2" s="556">
        <v>1</v>
      </c>
      <c r="W2" s="557"/>
      <c r="X2" s="547" t="s">
        <v>114</v>
      </c>
      <c r="Y2" s="547" t="s">
        <v>1383</v>
      </c>
      <c r="Z2" s="558"/>
      <c r="AA2" s="559" t="s">
        <v>1384</v>
      </c>
      <c r="AB2" s="560" t="s">
        <v>1384</v>
      </c>
      <c r="AC2" s="547" t="s">
        <v>1385</v>
      </c>
      <c r="AD2" s="560" t="s">
        <v>1385</v>
      </c>
      <c r="AF2" s="548" t="s">
        <v>1382</v>
      </c>
      <c r="AH2" s="548" t="s">
        <v>1386</v>
      </c>
      <c r="AI2" s="548" t="s">
        <v>1386</v>
      </c>
      <c r="AK2" s="548" t="s">
        <v>1387</v>
      </c>
      <c r="AM2" s="548" t="s">
        <v>1388</v>
      </c>
      <c r="AP2" s="4" t="s">
        <v>274</v>
      </c>
      <c r="AQ2" s="547" t="s">
        <v>274</v>
      </c>
      <c r="AS2" s="547" t="s">
        <v>1389</v>
      </c>
      <c r="AU2" s="548" t="s">
        <v>1390</v>
      </c>
      <c r="AW2" s="561" t="s">
        <v>1391</v>
      </c>
      <c r="AX2" s="561" t="s">
        <v>1391</v>
      </c>
      <c r="AZ2" s="562" t="s">
        <v>1392</v>
      </c>
      <c r="BA2" s="563" t="s">
        <v>1393</v>
      </c>
    </row>
    <row r="3" spans="1:53" ht="66.75" customHeight="1">
      <c r="A3" s="546" t="s">
        <v>1394</v>
      </c>
      <c r="B3" s="547">
        <v>2001</v>
      </c>
      <c r="C3" s="547">
        <v>2014</v>
      </c>
      <c r="D3" s="547" t="s">
        <v>26</v>
      </c>
      <c r="E3" s="548" t="s">
        <v>1395</v>
      </c>
      <c r="F3" s="548" t="s">
        <v>1396</v>
      </c>
      <c r="G3" s="548" t="s">
        <v>1397</v>
      </c>
      <c r="H3" s="548" t="s">
        <v>1398</v>
      </c>
      <c r="I3" s="548" t="s">
        <v>80</v>
      </c>
      <c r="J3" s="548" t="s">
        <v>1399</v>
      </c>
      <c r="K3" s="549" t="s">
        <v>163</v>
      </c>
      <c r="L3" s="549" t="s">
        <v>163</v>
      </c>
      <c r="M3" s="549">
        <v>2</v>
      </c>
      <c r="N3" s="550" t="s">
        <v>1400</v>
      </c>
      <c r="O3" s="549" t="s">
        <v>1401</v>
      </c>
      <c r="P3" s="551" t="s">
        <v>32</v>
      </c>
      <c r="Q3" s="552" t="s">
        <v>1402</v>
      </c>
      <c r="R3" s="564" t="s">
        <v>1403</v>
      </c>
      <c r="S3" s="554" t="s">
        <v>1404</v>
      </c>
      <c r="T3" s="555" t="s">
        <v>1405</v>
      </c>
      <c r="U3" s="549" t="s">
        <v>1406</v>
      </c>
      <c r="V3" s="556">
        <v>2</v>
      </c>
      <c r="W3" s="557"/>
      <c r="X3" s="547" t="s">
        <v>116</v>
      </c>
      <c r="Y3" s="547" t="s">
        <v>1407</v>
      </c>
      <c r="Z3" s="558"/>
      <c r="AA3" s="559" t="s">
        <v>1408</v>
      </c>
      <c r="AB3" s="560" t="s">
        <v>1408</v>
      </c>
      <c r="AC3" s="547" t="s">
        <v>1409</v>
      </c>
      <c r="AD3" s="560" t="s">
        <v>1409</v>
      </c>
      <c r="AF3" s="548" t="s">
        <v>1406</v>
      </c>
      <c r="AH3" s="548" t="s">
        <v>1410</v>
      </c>
      <c r="AI3" s="548" t="s">
        <v>1411</v>
      </c>
      <c r="AK3" s="548" t="s">
        <v>1412</v>
      </c>
      <c r="AM3" s="548" t="s">
        <v>1413</v>
      </c>
      <c r="AP3" s="4" t="s">
        <v>275</v>
      </c>
      <c r="AQ3" s="547" t="s">
        <v>275</v>
      </c>
      <c r="AS3" s="547" t="s">
        <v>1414</v>
      </c>
      <c r="AU3" s="548" t="s">
        <v>1415</v>
      </c>
      <c r="AW3" s="561" t="s">
        <v>1416</v>
      </c>
      <c r="AX3" s="561" t="s">
        <v>1416</v>
      </c>
      <c r="AZ3" s="565" t="s">
        <v>1417</v>
      </c>
      <c r="BA3" s="564" t="s">
        <v>1418</v>
      </c>
    </row>
    <row r="4" spans="1:53" ht="66.75" customHeight="1">
      <c r="A4" s="546" t="s">
        <v>1419</v>
      </c>
      <c r="B4" s="547">
        <v>2002</v>
      </c>
      <c r="C4" s="547">
        <v>2015</v>
      </c>
      <c r="E4" s="548" t="s">
        <v>1420</v>
      </c>
      <c r="F4" s="548" t="s">
        <v>1421</v>
      </c>
      <c r="H4" s="548" t="s">
        <v>1422</v>
      </c>
      <c r="I4" s="548" t="s">
        <v>81</v>
      </c>
      <c r="J4" s="548" t="s">
        <v>1423</v>
      </c>
      <c r="K4" s="549" t="s">
        <v>1424</v>
      </c>
      <c r="L4" s="549" t="s">
        <v>1424</v>
      </c>
      <c r="M4" s="549">
        <v>3</v>
      </c>
      <c r="N4" s="550" t="s">
        <v>1425</v>
      </c>
      <c r="O4" s="549" t="s">
        <v>1426</v>
      </c>
      <c r="Q4" s="552" t="s">
        <v>1427</v>
      </c>
      <c r="R4" s="564" t="s">
        <v>1428</v>
      </c>
      <c r="S4" s="554" t="s">
        <v>1429</v>
      </c>
      <c r="T4" s="555" t="s">
        <v>1430</v>
      </c>
      <c r="U4" s="549" t="s">
        <v>1431</v>
      </c>
      <c r="V4" s="556">
        <v>3</v>
      </c>
      <c r="W4" s="557"/>
      <c r="X4" s="566">
        <v>222</v>
      </c>
      <c r="Y4" s="547"/>
      <c r="Z4" s="567"/>
      <c r="AA4" s="568" t="s">
        <v>1432</v>
      </c>
      <c r="AB4" s="534" t="s">
        <v>1432</v>
      </c>
      <c r="AC4" s="547" t="s">
        <v>1433</v>
      </c>
      <c r="AD4" s="560" t="s">
        <v>1433</v>
      </c>
      <c r="AF4" s="548" t="s">
        <v>1431</v>
      </c>
      <c r="AH4" s="548" t="s">
        <v>1434</v>
      </c>
      <c r="AK4" s="548" t="s">
        <v>1435</v>
      </c>
      <c r="AM4" s="548" t="s">
        <v>1436</v>
      </c>
      <c r="AP4" s="4" t="s">
        <v>116</v>
      </c>
      <c r="AQ4" s="547"/>
      <c r="AS4" s="547" t="s">
        <v>1437</v>
      </c>
      <c r="AU4" s="548" t="s">
        <v>1438</v>
      </c>
      <c r="AW4" s="561" t="s">
        <v>1439</v>
      </c>
      <c r="AX4" s="561" t="s">
        <v>1439</v>
      </c>
      <c r="AZ4" s="565" t="s">
        <v>1440</v>
      </c>
      <c r="BA4" s="564" t="s">
        <v>1441</v>
      </c>
    </row>
    <row r="5" spans="1:53" ht="66.75" customHeight="1">
      <c r="A5" s="546" t="s">
        <v>1442</v>
      </c>
      <c r="B5" s="547">
        <v>2003</v>
      </c>
      <c r="C5" s="547">
        <v>2016</v>
      </c>
      <c r="E5" s="548" t="s">
        <v>1443</v>
      </c>
      <c r="F5" s="548" t="s">
        <v>1444</v>
      </c>
      <c r="I5" s="548" t="s">
        <v>82</v>
      </c>
      <c r="K5" s="549" t="s">
        <v>1445</v>
      </c>
      <c r="L5" s="549" t="s">
        <v>1445</v>
      </c>
      <c r="M5" s="549">
        <v>4</v>
      </c>
      <c r="N5" s="565" t="s">
        <v>1446</v>
      </c>
      <c r="O5" s="548" t="s">
        <v>1386</v>
      </c>
      <c r="Q5" s="552" t="s">
        <v>1447</v>
      </c>
      <c r="R5" s="564" t="s">
        <v>1448</v>
      </c>
      <c r="T5" s="548" t="s">
        <v>1449</v>
      </c>
      <c r="U5" s="549" t="s">
        <v>1450</v>
      </c>
      <c r="V5" s="556">
        <v>4</v>
      </c>
      <c r="W5" s="557"/>
      <c r="X5" s="566">
        <v>333</v>
      </c>
      <c r="Y5" s="547"/>
      <c r="Z5" s="567">
        <v>1</v>
      </c>
      <c r="AA5" s="568" t="s">
        <v>1451</v>
      </c>
      <c r="AB5" s="534" t="s">
        <v>1451</v>
      </c>
      <c r="AF5" s="548" t="s">
        <v>1452</v>
      </c>
      <c r="AH5" s="548" t="s">
        <v>1453</v>
      </c>
      <c r="AK5" s="548" t="s">
        <v>1454</v>
      </c>
      <c r="AM5" s="548" t="s">
        <v>1455</v>
      </c>
      <c r="AP5" s="4" t="s">
        <v>114</v>
      </c>
      <c r="AQ5" s="547"/>
      <c r="AU5" s="548" t="s">
        <v>1456</v>
      </c>
      <c r="AW5" s="561" t="s">
        <v>1457</v>
      </c>
      <c r="AX5" s="561" t="s">
        <v>1457</v>
      </c>
      <c r="AZ5" s="565" t="s">
        <v>1458</v>
      </c>
      <c r="BA5" s="564" t="s">
        <v>1459</v>
      </c>
    </row>
    <row r="6" spans="1:53" ht="66.75" customHeight="1">
      <c r="A6" s="546" t="s">
        <v>1460</v>
      </c>
      <c r="B6" s="547">
        <v>2004</v>
      </c>
      <c r="C6" s="547">
        <v>2017</v>
      </c>
      <c r="E6" s="548" t="s">
        <v>1461</v>
      </c>
      <c r="F6" s="569"/>
      <c r="G6" s="537" t="s">
        <v>1462</v>
      </c>
      <c r="H6" s="537" t="s">
        <v>1463</v>
      </c>
      <c r="I6" s="548" t="s">
        <v>83</v>
      </c>
      <c r="J6" s="536" t="s">
        <v>1464</v>
      </c>
      <c r="N6" s="565" t="s">
        <v>1465</v>
      </c>
      <c r="O6" s="548" t="s">
        <v>1411</v>
      </c>
      <c r="R6" s="564" t="s">
        <v>207</v>
      </c>
      <c r="T6" s="548" t="s">
        <v>1466</v>
      </c>
      <c r="U6" s="549" t="s">
        <v>1452</v>
      </c>
      <c r="V6" s="556">
        <v>5</v>
      </c>
      <c r="W6" s="557"/>
      <c r="X6" s="566">
        <v>55</v>
      </c>
      <c r="Y6" s="547"/>
      <c r="Z6" s="567"/>
      <c r="AA6" s="568"/>
      <c r="AH6" s="548" t="s">
        <v>1467</v>
      </c>
      <c r="AK6" s="548" t="s">
        <v>1468</v>
      </c>
      <c r="AM6" s="548" t="s">
        <v>1469</v>
      </c>
      <c r="AP6" s="570"/>
      <c r="AQ6" s="547"/>
      <c r="AU6" s="571" t="s">
        <v>1470</v>
      </c>
      <c r="AW6" s="561" t="s">
        <v>1471</v>
      </c>
      <c r="AX6" s="561" t="s">
        <v>1471</v>
      </c>
      <c r="AZ6" s="565" t="s">
        <v>1472</v>
      </c>
      <c r="BA6" s="564" t="s">
        <v>1473</v>
      </c>
    </row>
    <row r="7" spans="1:50" ht="66.75" customHeight="1">
      <c r="A7" s="546" t="s">
        <v>1474</v>
      </c>
      <c r="B7" s="547">
        <v>2005</v>
      </c>
      <c r="E7" s="548" t="s">
        <v>1475</v>
      </c>
      <c r="F7" s="569"/>
      <c r="G7" s="548" t="s">
        <v>1476</v>
      </c>
      <c r="H7" s="548" t="s">
        <v>1477</v>
      </c>
      <c r="I7" s="548" t="s">
        <v>84</v>
      </c>
      <c r="J7" s="548" t="s">
        <v>1478</v>
      </c>
      <c r="N7" s="572" t="s">
        <v>1479</v>
      </c>
      <c r="O7" s="548" t="s">
        <v>1410</v>
      </c>
      <c r="U7" s="549" t="s">
        <v>26</v>
      </c>
      <c r="V7" s="573" t="s">
        <v>84</v>
      </c>
      <c r="W7" s="557"/>
      <c r="X7" s="547">
        <v>66666</v>
      </c>
      <c r="Y7" s="547"/>
      <c r="Z7" s="567"/>
      <c r="AA7" s="568"/>
      <c r="AH7" s="548" t="s">
        <v>1480</v>
      </c>
      <c r="AK7" s="548" t="s">
        <v>1481</v>
      </c>
      <c r="AM7" s="548" t="s">
        <v>1482</v>
      </c>
      <c r="AP7" s="570"/>
      <c r="AQ7" s="547"/>
      <c r="AU7" s="571" t="s">
        <v>1483</v>
      </c>
      <c r="AW7" s="561" t="s">
        <v>1484</v>
      </c>
      <c r="AX7" s="561" t="s">
        <v>1484</v>
      </c>
    </row>
    <row r="8" spans="1:50" ht="66.75" customHeight="1">
      <c r="A8" s="546" t="s">
        <v>1485</v>
      </c>
      <c r="B8" s="547">
        <v>2006</v>
      </c>
      <c r="E8" s="548" t="s">
        <v>1486</v>
      </c>
      <c r="F8" s="569"/>
      <c r="G8" s="548" t="s">
        <v>1487</v>
      </c>
      <c r="H8" s="548" t="s">
        <v>1488</v>
      </c>
      <c r="I8" s="548" t="s">
        <v>85</v>
      </c>
      <c r="J8" s="548" t="s">
        <v>1489</v>
      </c>
      <c r="N8" s="574" t="s">
        <v>1490</v>
      </c>
      <c r="O8" s="548" t="s">
        <v>1434</v>
      </c>
      <c r="V8" s="573" t="s">
        <v>85</v>
      </c>
      <c r="W8" s="557"/>
      <c r="X8" s="547">
        <v>77777</v>
      </c>
      <c r="Y8" s="547"/>
      <c r="Z8" s="567"/>
      <c r="AA8" s="568"/>
      <c r="AK8" s="548" t="s">
        <v>1491</v>
      </c>
      <c r="AP8" s="4"/>
      <c r="AU8" s="571" t="s">
        <v>1492</v>
      </c>
      <c r="AW8" s="561" t="s">
        <v>1493</v>
      </c>
      <c r="AX8" s="561" t="s">
        <v>1493</v>
      </c>
    </row>
    <row r="9" spans="1:50" ht="66.75" customHeight="1">
      <c r="A9" s="546" t="s">
        <v>1494</v>
      </c>
      <c r="B9" s="547">
        <v>2007</v>
      </c>
      <c r="E9" s="548" t="s">
        <v>1495</v>
      </c>
      <c r="F9" s="569"/>
      <c r="G9" s="548" t="s">
        <v>1488</v>
      </c>
      <c r="I9" s="548" t="s">
        <v>108</v>
      </c>
      <c r="O9" s="548" t="s">
        <v>1453</v>
      </c>
      <c r="V9" s="573" t="s">
        <v>108</v>
      </c>
      <c r="W9" s="557"/>
      <c r="X9" s="547">
        <v>8888</v>
      </c>
      <c r="Y9" s="547"/>
      <c r="Z9" s="567">
        <v>1</v>
      </c>
      <c r="AA9" s="568"/>
      <c r="AK9" s="548" t="s">
        <v>1496</v>
      </c>
      <c r="AP9" s="4"/>
      <c r="AW9" s="561" t="s">
        <v>1497</v>
      </c>
      <c r="AX9" s="561" t="s">
        <v>1497</v>
      </c>
    </row>
    <row r="10" spans="1:50" ht="66.75" customHeight="1">
      <c r="A10" s="546" t="s">
        <v>1498</v>
      </c>
      <c r="B10" s="547">
        <v>2008</v>
      </c>
      <c r="E10" s="548" t="s">
        <v>1499</v>
      </c>
      <c r="F10" s="569"/>
      <c r="I10" s="548" t="s">
        <v>109</v>
      </c>
      <c r="O10" s="548" t="s">
        <v>1467</v>
      </c>
      <c r="V10" s="573" t="s">
        <v>109</v>
      </c>
      <c r="W10" s="557"/>
      <c r="X10" s="547" t="s">
        <v>274</v>
      </c>
      <c r="Y10" s="547" t="s">
        <v>1500</v>
      </c>
      <c r="Z10" s="567"/>
      <c r="AP10" s="4"/>
      <c r="AW10" s="561" t="s">
        <v>1501</v>
      </c>
      <c r="AX10" s="561" t="s">
        <v>1501</v>
      </c>
    </row>
    <row r="11" spans="1:50" ht="66.75" customHeight="1">
      <c r="A11" s="546" t="s">
        <v>1502</v>
      </c>
      <c r="B11" s="547">
        <v>2009</v>
      </c>
      <c r="E11" s="548" t="s">
        <v>1503</v>
      </c>
      <c r="F11" s="569"/>
      <c r="I11" s="548" t="s">
        <v>110</v>
      </c>
      <c r="O11" s="548" t="s">
        <v>1480</v>
      </c>
      <c r="V11" s="573" t="s">
        <v>110</v>
      </c>
      <c r="W11" s="573"/>
      <c r="X11" s="547" t="s">
        <v>275</v>
      </c>
      <c r="Y11" s="547" t="s">
        <v>1504</v>
      </c>
      <c r="Z11" s="567"/>
      <c r="AP11" s="4"/>
      <c r="AW11" s="561" t="s">
        <v>1505</v>
      </c>
      <c r="AX11" s="561" t="s">
        <v>1505</v>
      </c>
    </row>
    <row r="12" spans="1:50" ht="33.75">
      <c r="A12" s="546" t="s">
        <v>1506</v>
      </c>
      <c r="B12" s="547">
        <v>2010</v>
      </c>
      <c r="E12" s="548" t="s">
        <v>1507</v>
      </c>
      <c r="F12" s="569"/>
      <c r="G12" s="537" t="s">
        <v>1508</v>
      </c>
      <c r="H12" s="537" t="s">
        <v>1509</v>
      </c>
      <c r="I12" s="548" t="s">
        <v>111</v>
      </c>
      <c r="O12" s="555" t="s">
        <v>1510</v>
      </c>
      <c r="AW12" s="561" t="s">
        <v>110</v>
      </c>
      <c r="AX12" s="561" t="s">
        <v>110</v>
      </c>
    </row>
    <row r="13" spans="1:50" ht="22.5">
      <c r="A13" s="546" t="s">
        <v>1511</v>
      </c>
      <c r="B13" s="547">
        <v>2011</v>
      </c>
      <c r="E13" s="548" t="s">
        <v>1512</v>
      </c>
      <c r="F13" s="569"/>
      <c r="G13" s="548" t="s">
        <v>1513</v>
      </c>
      <c r="H13" s="548" t="s">
        <v>1514</v>
      </c>
      <c r="I13" s="548" t="s">
        <v>112</v>
      </c>
      <c r="O13" s="555" t="s">
        <v>1496</v>
      </c>
      <c r="AW13" s="561" t="s">
        <v>111</v>
      </c>
      <c r="AX13" s="561" t="s">
        <v>111</v>
      </c>
    </row>
    <row r="14" spans="1:50" ht="21" customHeight="1">
      <c r="A14" s="546" t="s">
        <v>1515</v>
      </c>
      <c r="B14" s="547">
        <v>2012</v>
      </c>
      <c r="G14" s="548" t="s">
        <v>1488</v>
      </c>
      <c r="H14" s="548" t="s">
        <v>1488</v>
      </c>
      <c r="I14" s="548" t="s">
        <v>113</v>
      </c>
      <c r="N14" s="538" t="s">
        <v>1516</v>
      </c>
      <c r="AW14" s="561" t="s">
        <v>112</v>
      </c>
      <c r="AX14" s="561" t="s">
        <v>112</v>
      </c>
    </row>
    <row r="15" spans="1:50" ht="21" customHeight="1">
      <c r="A15" s="546" t="s">
        <v>1517</v>
      </c>
      <c r="B15" s="547">
        <v>2013</v>
      </c>
      <c r="I15" s="548" t="s">
        <v>1518</v>
      </c>
      <c r="N15" s="575" t="s">
        <v>1519</v>
      </c>
      <c r="AW15" s="561" t="s">
        <v>113</v>
      </c>
      <c r="AX15" s="561" t="s">
        <v>113</v>
      </c>
    </row>
    <row r="16" spans="1:50" ht="21" customHeight="1">
      <c r="A16" s="546" t="s">
        <v>1520</v>
      </c>
      <c r="B16" s="547">
        <v>2014</v>
      </c>
      <c r="I16" s="548" t="s">
        <v>1521</v>
      </c>
      <c r="N16" s="575" t="s">
        <v>1522</v>
      </c>
      <c r="AW16" s="561" t="s">
        <v>1518</v>
      </c>
      <c r="AX16" s="561" t="s">
        <v>1518</v>
      </c>
    </row>
    <row r="17" spans="1:50" ht="21" customHeight="1">
      <c r="A17" s="546" t="s">
        <v>1523</v>
      </c>
      <c r="B17" s="547">
        <v>2015</v>
      </c>
      <c r="I17" s="548" t="s">
        <v>1524</v>
      </c>
      <c r="N17" s="575" t="s">
        <v>1525</v>
      </c>
      <c r="X17" s="576"/>
      <c r="AW17" s="561" t="s">
        <v>1521</v>
      </c>
      <c r="AX17" s="561" t="s">
        <v>1521</v>
      </c>
    </row>
    <row r="18" spans="1:50" ht="21" customHeight="1">
      <c r="A18" s="546" t="s">
        <v>1526</v>
      </c>
      <c r="B18" s="547">
        <v>2016</v>
      </c>
      <c r="I18" s="548" t="s">
        <v>1527</v>
      </c>
      <c r="N18" s="575" t="s">
        <v>1528</v>
      </c>
      <c r="X18" s="576"/>
      <c r="AW18" s="561" t="s">
        <v>1524</v>
      </c>
      <c r="AX18" s="561" t="s">
        <v>1524</v>
      </c>
    </row>
    <row r="19" spans="1:50" ht="21" customHeight="1">
      <c r="A19" s="546" t="s">
        <v>1529</v>
      </c>
      <c r="B19" s="547">
        <v>2017</v>
      </c>
      <c r="I19" s="548" t="s">
        <v>1530</v>
      </c>
      <c r="N19" s="575" t="s">
        <v>1531</v>
      </c>
      <c r="X19" s="576"/>
      <c r="AW19" s="561" t="s">
        <v>1527</v>
      </c>
      <c r="AX19" s="561" t="s">
        <v>1527</v>
      </c>
    </row>
    <row r="20" spans="1:50" ht="21" customHeight="1">
      <c r="A20" s="546" t="s">
        <v>1532</v>
      </c>
      <c r="B20" s="547">
        <v>2018</v>
      </c>
      <c r="I20" s="548" t="s">
        <v>1533</v>
      </c>
      <c r="N20" s="575" t="s">
        <v>1534</v>
      </c>
      <c r="AW20" s="561" t="s">
        <v>1530</v>
      </c>
      <c r="AX20" s="561" t="s">
        <v>1530</v>
      </c>
    </row>
    <row r="21" spans="1:50" ht="21" customHeight="1">
      <c r="A21" s="546" t="s">
        <v>1535</v>
      </c>
      <c r="B21" s="547">
        <v>2019</v>
      </c>
      <c r="I21" s="548" t="s">
        <v>1536</v>
      </c>
      <c r="N21" s="575" t="s">
        <v>1537</v>
      </c>
      <c r="AW21" s="561" t="s">
        <v>1533</v>
      </c>
      <c r="AX21" s="561" t="s">
        <v>1533</v>
      </c>
    </row>
    <row r="22" spans="1:50" ht="21" customHeight="1">
      <c r="A22" s="546" t="s">
        <v>1538</v>
      </c>
      <c r="B22" s="547">
        <v>2020</v>
      </c>
      <c r="N22" s="575" t="s">
        <v>1539</v>
      </c>
      <c r="AW22" s="561" t="s">
        <v>1536</v>
      </c>
      <c r="AX22" s="561" t="s">
        <v>1536</v>
      </c>
    </row>
    <row r="23" spans="1:50" ht="21" customHeight="1">
      <c r="A23" s="546" t="s">
        <v>1540</v>
      </c>
      <c r="B23" s="547">
        <v>2021</v>
      </c>
      <c r="AW23" s="561" t="s">
        <v>1541</v>
      </c>
      <c r="AX23" s="561" t="s">
        <v>1541</v>
      </c>
    </row>
    <row r="24" spans="1:50" ht="21" customHeight="1">
      <c r="A24" s="546" t="s">
        <v>1542</v>
      </c>
      <c r="B24" s="547">
        <v>2022</v>
      </c>
      <c r="AW24" s="561" t="s">
        <v>1543</v>
      </c>
      <c r="AX24" s="561" t="s">
        <v>1543</v>
      </c>
    </row>
    <row r="25" spans="1:50" ht="11.25">
      <c r="A25" s="546" t="s">
        <v>1544</v>
      </c>
      <c r="B25" s="547">
        <v>2023</v>
      </c>
      <c r="AW25" s="561" t="s">
        <v>1545</v>
      </c>
      <c r="AX25" s="561" t="s">
        <v>1545</v>
      </c>
    </row>
    <row r="26" spans="1:50" ht="11.25">
      <c r="A26" s="546" t="s">
        <v>1546</v>
      </c>
      <c r="B26" s="547">
        <v>2024</v>
      </c>
      <c r="AX26" s="561" t="s">
        <v>1547</v>
      </c>
    </row>
    <row r="27" spans="1:50" ht="11.25">
      <c r="A27" s="546" t="s">
        <v>1548</v>
      </c>
      <c r="B27" s="547">
        <v>2025</v>
      </c>
      <c r="AX27" s="561" t="s">
        <v>1549</v>
      </c>
    </row>
    <row r="28" spans="1:50" ht="11.25">
      <c r="A28" s="546" t="s">
        <v>1550</v>
      </c>
      <c r="D28" s="577"/>
      <c r="E28" s="578"/>
      <c r="F28" s="578"/>
      <c r="H28" s="579" t="s">
        <v>1551</v>
      </c>
      <c r="AX28" s="561" t="s">
        <v>1552</v>
      </c>
    </row>
    <row r="29" spans="1:50" ht="11.25">
      <c r="A29" s="546" t="s">
        <v>1553</v>
      </c>
      <c r="D29" s="580" t="s">
        <v>1554</v>
      </c>
      <c r="E29" s="581" t="e">
        <f>#N/A</f>
        <v>#N/A</v>
      </c>
      <c r="F29" s="581" t="e">
        <f>#N/A</f>
        <v>#N/A</v>
      </c>
      <c r="H29" s="582" t="s">
        <v>1555</v>
      </c>
      <c r="AX29" s="561" t="s">
        <v>1556</v>
      </c>
    </row>
    <row r="30" spans="1:50" ht="11.25">
      <c r="A30" s="546" t="s">
        <v>1557</v>
      </c>
      <c r="D30" s="583"/>
      <c r="E30" s="584"/>
      <c r="F30" s="584"/>
      <c r="AX30" s="561" t="s">
        <v>1558</v>
      </c>
    </row>
    <row r="31" spans="1:50" ht="12.75">
      <c r="A31" s="546" t="s">
        <v>1559</v>
      </c>
      <c r="D31" s="577"/>
      <c r="E31" s="578"/>
      <c r="F31" s="578"/>
      <c r="H31" s="585"/>
      <c r="AX31" s="561" t="s">
        <v>1560</v>
      </c>
    </row>
    <row r="32" spans="1:50" ht="11.25">
      <c r="A32" s="546" t="s">
        <v>24</v>
      </c>
      <c r="D32" s="580" t="s">
        <v>1561</v>
      </c>
      <c r="E32" s="586"/>
      <c r="F32" s="586"/>
      <c r="H32" s="587" t="s">
        <v>1562</v>
      </c>
      <c r="AX32" s="561" t="s">
        <v>1563</v>
      </c>
    </row>
    <row r="33" spans="1:50" ht="11.25">
      <c r="A33" s="546" t="s">
        <v>1564</v>
      </c>
      <c r="AX33" s="561" t="s">
        <v>1565</v>
      </c>
    </row>
    <row r="34" spans="1:50" ht="11.25">
      <c r="A34" s="546" t="s">
        <v>1566</v>
      </c>
      <c r="AX34" s="561" t="s">
        <v>1567</v>
      </c>
    </row>
    <row r="35" spans="1:50" ht="11.25">
      <c r="A35" s="546" t="s">
        <v>1568</v>
      </c>
      <c r="AX35" s="561" t="s">
        <v>1569</v>
      </c>
    </row>
    <row r="36" spans="1:50" ht="11.25">
      <c r="A36" s="546" t="s">
        <v>1570</v>
      </c>
      <c r="AX36" s="561" t="s">
        <v>1571</v>
      </c>
    </row>
    <row r="37" spans="1:50" ht="11.25">
      <c r="A37" s="546" t="s">
        <v>1572</v>
      </c>
      <c r="AX37" s="561" t="s">
        <v>1573</v>
      </c>
    </row>
    <row r="38" spans="1:50" ht="11.25">
      <c r="A38" s="546" t="s">
        <v>1574</v>
      </c>
      <c r="AX38" s="561" t="s">
        <v>1575</v>
      </c>
    </row>
    <row r="39" spans="1:50" ht="11.25">
      <c r="A39" s="546" t="s">
        <v>1576</v>
      </c>
      <c r="AX39" s="561" t="s">
        <v>1577</v>
      </c>
    </row>
    <row r="40" spans="1:50" ht="11.25">
      <c r="A40" s="546" t="s">
        <v>1578</v>
      </c>
      <c r="AX40" s="561" t="s">
        <v>1579</v>
      </c>
    </row>
    <row r="41" spans="1:50" ht="11.25">
      <c r="A41" s="546" t="s">
        <v>1580</v>
      </c>
      <c r="AX41" s="561" t="s">
        <v>1581</v>
      </c>
    </row>
    <row r="42" spans="1:50" ht="11.25">
      <c r="A42" s="546" t="s">
        <v>1582</v>
      </c>
      <c r="AX42" s="561" t="s">
        <v>1583</v>
      </c>
    </row>
    <row r="43" spans="1:50" ht="11.25">
      <c r="A43" s="546" t="s">
        <v>1584</v>
      </c>
      <c r="AX43" s="561" t="s">
        <v>1585</v>
      </c>
    </row>
    <row r="44" spans="1:50" ht="11.25">
      <c r="A44" s="546" t="s">
        <v>1586</v>
      </c>
      <c r="AX44" s="561" t="s">
        <v>1587</v>
      </c>
    </row>
    <row r="45" spans="1:50" ht="11.25">
      <c r="A45" s="546" t="s">
        <v>1588</v>
      </c>
      <c r="AX45" s="561" t="s">
        <v>1589</v>
      </c>
    </row>
    <row r="46" spans="1:50" ht="11.25">
      <c r="A46" s="546" t="s">
        <v>1590</v>
      </c>
      <c r="AX46" s="561" t="s">
        <v>1591</v>
      </c>
    </row>
    <row r="47" spans="1:50" ht="11.25">
      <c r="A47" s="546" t="s">
        <v>1592</v>
      </c>
      <c r="AX47" s="561" t="s">
        <v>1593</v>
      </c>
    </row>
    <row r="48" spans="1:50" ht="11.25">
      <c r="A48" s="546" t="s">
        <v>1594</v>
      </c>
      <c r="AX48" s="561" t="s">
        <v>1595</v>
      </c>
    </row>
    <row r="49" spans="1:50" ht="11.25">
      <c r="A49" s="546" t="s">
        <v>1596</v>
      </c>
      <c r="AX49" s="561" t="s">
        <v>1597</v>
      </c>
    </row>
    <row r="50" spans="1:50" ht="11.25">
      <c r="A50" s="546" t="s">
        <v>1598</v>
      </c>
      <c r="AX50" s="561" t="s">
        <v>1599</v>
      </c>
    </row>
    <row r="51" spans="1:50" ht="11.25">
      <c r="A51" s="546" t="s">
        <v>1600</v>
      </c>
      <c r="AX51" s="561" t="s">
        <v>1601</v>
      </c>
    </row>
    <row r="52" spans="1:50" ht="11.25">
      <c r="A52" s="546" t="s">
        <v>1602</v>
      </c>
      <c r="AX52" s="561" t="s">
        <v>1603</v>
      </c>
    </row>
    <row r="53" spans="1:50" ht="11.25">
      <c r="A53" s="546" t="s">
        <v>1604</v>
      </c>
      <c r="AX53" s="561" t="s">
        <v>1605</v>
      </c>
    </row>
    <row r="54" spans="1:50" ht="11.25">
      <c r="A54" s="546" t="s">
        <v>1606</v>
      </c>
      <c r="AX54" s="561" t="s">
        <v>1607</v>
      </c>
    </row>
    <row r="55" spans="1:50" ht="11.25">
      <c r="A55" s="546" t="s">
        <v>1608</v>
      </c>
      <c r="AX55" s="561" t="s">
        <v>1609</v>
      </c>
    </row>
    <row r="56" spans="1:50" ht="11.25">
      <c r="A56" s="546" t="s">
        <v>1610</v>
      </c>
      <c r="AX56" s="561" t="s">
        <v>1611</v>
      </c>
    </row>
    <row r="57" spans="1:50" ht="11.25">
      <c r="A57" s="546" t="s">
        <v>1612</v>
      </c>
      <c r="AX57" s="561" t="s">
        <v>1613</v>
      </c>
    </row>
    <row r="58" spans="1:50" ht="11.25">
      <c r="A58" s="546" t="s">
        <v>1614</v>
      </c>
      <c r="AX58" s="561" t="s">
        <v>1615</v>
      </c>
    </row>
    <row r="59" spans="1:50" ht="11.25">
      <c r="A59" s="546" t="s">
        <v>1616</v>
      </c>
      <c r="AX59" s="561" t="s">
        <v>1617</v>
      </c>
    </row>
    <row r="60" spans="1:50" ht="11.25">
      <c r="A60" s="546" t="s">
        <v>1618</v>
      </c>
      <c r="AX60" s="561" t="s">
        <v>1619</v>
      </c>
    </row>
    <row r="61" spans="1:50" ht="11.25">
      <c r="A61" s="546" t="s">
        <v>1620</v>
      </c>
      <c r="AX61" s="561" t="s">
        <v>1621</v>
      </c>
    </row>
    <row r="62" ht="11.25">
      <c r="A62" s="546" t="s">
        <v>1622</v>
      </c>
    </row>
    <row r="63" ht="11.25">
      <c r="A63" s="546" t="s">
        <v>1623</v>
      </c>
    </row>
    <row r="64" ht="11.25">
      <c r="A64" s="546" t="s">
        <v>1624</v>
      </c>
    </row>
    <row r="65" ht="11.25">
      <c r="A65" s="546" t="s">
        <v>1625</v>
      </c>
    </row>
    <row r="66" ht="11.25">
      <c r="A66" s="546" t="s">
        <v>1626</v>
      </c>
    </row>
    <row r="67" ht="11.25">
      <c r="A67" s="546" t="s">
        <v>1627</v>
      </c>
    </row>
    <row r="68" ht="11.25">
      <c r="A68" s="546" t="s">
        <v>1628</v>
      </c>
    </row>
    <row r="69" ht="11.25">
      <c r="A69" s="546" t="s">
        <v>1629</v>
      </c>
    </row>
    <row r="70" ht="11.25">
      <c r="A70" s="546" t="s">
        <v>1630</v>
      </c>
    </row>
    <row r="71" ht="11.25">
      <c r="A71" s="546" t="s">
        <v>1631</v>
      </c>
    </row>
    <row r="72" ht="11.25">
      <c r="A72" s="546" t="s">
        <v>1632</v>
      </c>
    </row>
    <row r="73" ht="11.25">
      <c r="A73" s="546" t="s">
        <v>1633</v>
      </c>
    </row>
    <row r="74" ht="11.25">
      <c r="A74" s="546" t="s">
        <v>1634</v>
      </c>
    </row>
    <row r="75" ht="11.25">
      <c r="A75" s="546" t="s">
        <v>1635</v>
      </c>
    </row>
    <row r="76" ht="11.25">
      <c r="A76" s="546" t="s">
        <v>1636</v>
      </c>
    </row>
    <row r="77" ht="11.25">
      <c r="A77" s="546" t="s">
        <v>1637</v>
      </c>
    </row>
    <row r="78" ht="11.25">
      <c r="A78" s="546" t="s">
        <v>1638</v>
      </c>
    </row>
    <row r="79" ht="11.25">
      <c r="A79" s="546" t="s">
        <v>1639</v>
      </c>
    </row>
    <row r="80" ht="11.25">
      <c r="A80" s="546" t="s">
        <v>1640</v>
      </c>
    </row>
    <row r="81" ht="11.25">
      <c r="A81" s="546" t="s">
        <v>1641</v>
      </c>
    </row>
    <row r="82" ht="11.25">
      <c r="A82" s="546" t="s">
        <v>1642</v>
      </c>
    </row>
    <row r="83" ht="11.25">
      <c r="A83" s="546" t="s">
        <v>1643</v>
      </c>
    </row>
    <row r="84" ht="11.25">
      <c r="A84" s="546" t="s">
        <v>1644</v>
      </c>
    </row>
    <row r="85" ht="11.25">
      <c r="A85" s="546" t="s">
        <v>1645</v>
      </c>
    </row>
    <row r="86" ht="11.25">
      <c r="A86" s="546" t="s">
        <v>1646</v>
      </c>
    </row>
    <row r="87" ht="11.25">
      <c r="A87" s="546" t="s">
        <v>1647</v>
      </c>
    </row>
  </sheetData>
  <sheetProtection selectLockedCells="1" selectUnlockedCells="1"/>
  <mergeCells count="1">
    <mergeCell ref="AZ1:BA1"/>
  </mergeCell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3" max="3" width="8.7109375" style="0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7109375" style="2" customWidth="1"/>
    <col min="24" max="24" width="10.00390625" style="2" customWidth="1"/>
    <col min="25" max="37" width="8.7109375" style="0" customWidth="1"/>
    <col min="38" max="39" width="115.7109375" style="2" customWidth="1"/>
    <col min="40" max="16384" width="8.7109375" style="0" customWidth="1"/>
  </cols>
  <sheetData>
    <row r="2" s="588" customFormat="1" ht="16.5" customHeight="1">
      <c r="A2" s="588" t="s">
        <v>1648</v>
      </c>
    </row>
    <row r="4" spans="3:5" s="491" customFormat="1" ht="16.5" customHeight="1">
      <c r="C4" s="589"/>
      <c r="D4" s="500"/>
      <c r="E4" s="590"/>
    </row>
    <row r="7" s="588" customFormat="1" ht="16.5" customHeight="1">
      <c r="A7" s="588" t="s">
        <v>1649</v>
      </c>
    </row>
    <row r="8" spans="7:9" ht="16.5" customHeight="1">
      <c r="G8" s="591"/>
      <c r="H8" s="591"/>
      <c r="I8" s="591"/>
    </row>
    <row r="9" spans="1:19" s="213" customFormat="1" ht="16.5" customHeight="1">
      <c r="A9" s="242"/>
      <c r="D9" s="234">
        <v>1</v>
      </c>
      <c r="E9" s="592"/>
      <c r="F9" s="593"/>
      <c r="G9" s="594" t="s">
        <v>26</v>
      </c>
      <c r="H9" s="234"/>
      <c r="I9" s="234">
        <v>1</v>
      </c>
      <c r="J9" s="595"/>
      <c r="K9" s="596" t="s">
        <v>26</v>
      </c>
      <c r="L9" s="238"/>
      <c r="M9" s="238" t="s">
        <v>79</v>
      </c>
      <c r="N9" s="597"/>
      <c r="O9" s="596" t="s">
        <v>26</v>
      </c>
      <c r="P9" s="238"/>
      <c r="Q9" s="238" t="s">
        <v>79</v>
      </c>
      <c r="R9" s="598"/>
      <c r="S9" s="250"/>
    </row>
    <row r="10" spans="1:19" s="213" customFormat="1" ht="16.5" customHeight="1">
      <c r="A10" s="242"/>
      <c r="D10" s="234"/>
      <c r="E10" s="592"/>
      <c r="F10" s="593"/>
      <c r="G10" s="594"/>
      <c r="H10" s="594"/>
      <c r="I10" s="594"/>
      <c r="J10" s="595"/>
      <c r="K10" s="596"/>
      <c r="L10" s="596"/>
      <c r="M10" s="596"/>
      <c r="N10" s="597"/>
      <c r="O10" s="596"/>
      <c r="P10" s="251"/>
      <c r="Q10" s="252"/>
      <c r="R10" s="252" t="s">
        <v>1650</v>
      </c>
      <c r="S10" s="253"/>
    </row>
    <row r="11" spans="1:19" s="213" customFormat="1" ht="16.5" customHeight="1">
      <c r="A11" s="242"/>
      <c r="D11" s="234"/>
      <c r="E11" s="592"/>
      <c r="F11" s="593"/>
      <c r="G11" s="594"/>
      <c r="H11" s="594"/>
      <c r="I11" s="594"/>
      <c r="J11" s="595"/>
      <c r="K11" s="596"/>
      <c r="L11" s="254"/>
      <c r="M11" s="252"/>
      <c r="N11" s="252" t="s">
        <v>1651</v>
      </c>
      <c r="O11" s="252"/>
      <c r="P11" s="252"/>
      <c r="Q11" s="252"/>
      <c r="R11" s="252"/>
      <c r="S11" s="253"/>
    </row>
    <row r="12" spans="1:19" s="213" customFormat="1" ht="17.25" customHeight="1">
      <c r="A12" s="242"/>
      <c r="D12" s="234"/>
      <c r="E12" s="592"/>
      <c r="F12" s="593"/>
      <c r="G12" s="594"/>
      <c r="H12" s="254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3"/>
    </row>
    <row r="13" ht="16.5" customHeight="1">
      <c r="A13" s="599"/>
    </row>
    <row r="14" spans="1:19" ht="16.5" customHeight="1">
      <c r="A14" s="242"/>
      <c r="B14" s="213"/>
      <c r="C14" s="213"/>
      <c r="D14" s="237"/>
      <c r="E14" s="600"/>
      <c r="F14" s="601"/>
      <c r="G14" s="262"/>
      <c r="H14" s="234"/>
      <c r="I14" s="234">
        <v>1</v>
      </c>
      <c r="J14" s="595"/>
      <c r="K14" s="379" t="s">
        <v>26</v>
      </c>
      <c r="L14" s="238"/>
      <c r="M14" s="238" t="s">
        <v>79</v>
      </c>
      <c r="N14" s="597"/>
      <c r="O14" s="379" t="s">
        <v>26</v>
      </c>
      <c r="P14" s="238"/>
      <c r="Q14" s="238" t="s">
        <v>79</v>
      </c>
      <c r="R14" s="598"/>
      <c r="S14" s="250"/>
    </row>
    <row r="15" spans="1:19" ht="16.5" customHeight="1">
      <c r="A15" s="242"/>
      <c r="B15" s="213"/>
      <c r="C15" s="213"/>
      <c r="D15" s="237"/>
      <c r="E15" s="600"/>
      <c r="F15" s="601"/>
      <c r="G15" s="262"/>
      <c r="H15" s="234"/>
      <c r="I15" s="234"/>
      <c r="J15" s="595"/>
      <c r="K15" s="379"/>
      <c r="L15" s="238"/>
      <c r="M15" s="238"/>
      <c r="N15" s="597"/>
      <c r="O15" s="379"/>
      <c r="P15" s="251"/>
      <c r="Q15" s="252"/>
      <c r="R15" s="252" t="s">
        <v>1650</v>
      </c>
      <c r="S15" s="253"/>
    </row>
    <row r="16" spans="1:19" ht="16.5" customHeight="1">
      <c r="A16" s="242"/>
      <c r="B16" s="213"/>
      <c r="C16" s="213"/>
      <c r="D16" s="237"/>
      <c r="E16" s="600"/>
      <c r="F16" s="601"/>
      <c r="G16" s="262"/>
      <c r="H16" s="234"/>
      <c r="I16" s="234"/>
      <c r="J16" s="595"/>
      <c r="K16" s="379"/>
      <c r="L16" s="254"/>
      <c r="M16" s="252"/>
      <c r="N16" s="252" t="s">
        <v>1651</v>
      </c>
      <c r="O16" s="252"/>
      <c r="P16" s="252"/>
      <c r="Q16" s="252"/>
      <c r="R16" s="252"/>
      <c r="S16" s="253"/>
    </row>
    <row r="17" spans="1:19" ht="16.5" customHeight="1">
      <c r="A17" s="242"/>
      <c r="B17" s="213"/>
      <c r="C17" s="213"/>
      <c r="D17" s="237"/>
      <c r="E17" s="600"/>
      <c r="F17" s="601"/>
      <c r="G17" s="262"/>
      <c r="H17" s="254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3"/>
    </row>
    <row r="18" ht="16.5" customHeight="1">
      <c r="A18" s="599"/>
    </row>
    <row r="19" spans="1:3" s="588" customFormat="1" ht="16.5" customHeight="1">
      <c r="A19" s="588" t="s">
        <v>1652</v>
      </c>
      <c r="C19" s="588" t="s">
        <v>79</v>
      </c>
    </row>
    <row r="25" spans="15:23" ht="16.5" customHeight="1">
      <c r="O25" s="416" t="s">
        <v>1653</v>
      </c>
      <c r="P25" s="416"/>
      <c r="Q25" s="416"/>
      <c r="R25" s="417" t="s">
        <v>1654</v>
      </c>
      <c r="S25" s="417"/>
      <c r="T25" s="417"/>
      <c r="U25" s="292" t="s">
        <v>194</v>
      </c>
      <c r="W25" s="289"/>
    </row>
    <row r="26" spans="15:23" ht="16.5" customHeight="1">
      <c r="O26" s="602" t="s">
        <v>1655</v>
      </c>
      <c r="P26" s="602" t="s">
        <v>196</v>
      </c>
      <c r="Q26" s="602"/>
      <c r="R26" s="417"/>
      <c r="S26" s="417"/>
      <c r="T26" s="417"/>
      <c r="U26" s="292"/>
      <c r="W26" s="289"/>
    </row>
    <row r="27" spans="15:23" ht="37.5" customHeight="1">
      <c r="O27" s="602"/>
      <c r="P27" s="603" t="s">
        <v>1656</v>
      </c>
      <c r="Q27" s="603" t="s">
        <v>1657</v>
      </c>
      <c r="R27" s="418" t="s">
        <v>201</v>
      </c>
      <c r="S27" s="418" t="s">
        <v>202</v>
      </c>
      <c r="T27" s="418"/>
      <c r="U27" s="292"/>
      <c r="W27" s="289"/>
    </row>
    <row r="28" spans="7:36" ht="16.5" customHeight="1">
      <c r="G28" s="360"/>
      <c r="H28" s="360"/>
      <c r="I28" s="360"/>
      <c r="J28" s="360"/>
      <c r="K28" s="360"/>
      <c r="L28" s="604"/>
      <c r="M28" s="605" t="s">
        <v>85</v>
      </c>
      <c r="N28" s="606"/>
      <c r="O28" s="607"/>
      <c r="P28" s="607"/>
      <c r="Q28" s="607"/>
      <c r="R28" s="607"/>
      <c r="S28" s="607"/>
      <c r="T28" s="607"/>
      <c r="U28" s="607"/>
      <c r="V28" s="604"/>
      <c r="W28" s="604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</row>
    <row r="29" spans="1:41" s="143" customFormat="1" ht="281.25">
      <c r="A29" s="358">
        <v>1</v>
      </c>
      <c r="B29" s="359"/>
      <c r="C29" s="359"/>
      <c r="D29" s="359"/>
      <c r="E29" s="345"/>
      <c r="F29" s="358"/>
      <c r="G29" s="358"/>
      <c r="H29" s="358"/>
      <c r="I29" s="280"/>
      <c r="J29" s="360"/>
      <c r="K29" s="360"/>
      <c r="L29" s="367" t="e">
        <f>mergeValue()</f>
        <v>#VALUE!</v>
      </c>
      <c r="M29" s="608" t="s">
        <v>102</v>
      </c>
      <c r="N29" s="609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365" t="s">
        <v>203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1:41" s="143" customFormat="1" ht="371.25">
      <c r="A30" s="358"/>
      <c r="B30" s="358">
        <v>1</v>
      </c>
      <c r="C30" s="359"/>
      <c r="D30" s="359"/>
      <c r="E30" s="358"/>
      <c r="F30" s="358"/>
      <c r="G30" s="358"/>
      <c r="H30" s="358"/>
      <c r="I30" s="166"/>
      <c r="J30" s="366"/>
      <c r="L30" s="367" t="e">
        <f>mergeValue()&amp;"."&amp;mergeValue()</f>
        <v>#VALUE!</v>
      </c>
      <c r="M30" s="368" t="s">
        <v>74</v>
      </c>
      <c r="N30" s="369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72" t="s">
        <v>234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1:41" s="143" customFormat="1" ht="409.5">
      <c r="A31" s="358"/>
      <c r="B31" s="358"/>
      <c r="C31" s="358">
        <v>1</v>
      </c>
      <c r="D31" s="359"/>
      <c r="E31" s="358"/>
      <c r="F31" s="358"/>
      <c r="G31" s="358"/>
      <c r="H31" s="358"/>
      <c r="I31" s="370"/>
      <c r="J31" s="366"/>
      <c r="K31" s="158"/>
      <c r="L31" s="367" t="e">
        <f>mergeValue()&amp;"."&amp;mergeValue()&amp;"."&amp;mergeValue()</f>
        <v>#VALUE!</v>
      </c>
      <c r="M31" s="371" t="s">
        <v>235</v>
      </c>
      <c r="N31" s="369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72" t="s">
        <v>1658</v>
      </c>
      <c r="AE31" s="148"/>
      <c r="AF31" s="148"/>
      <c r="AG31" s="148"/>
      <c r="AH31" s="145"/>
      <c r="AI31" s="148"/>
      <c r="AJ31" s="148"/>
      <c r="AK31" s="148"/>
      <c r="AL31" s="148"/>
      <c r="AM31" s="148"/>
      <c r="AN31" s="148"/>
      <c r="AO31" s="148"/>
    </row>
    <row r="32" spans="1:41" s="143" customFormat="1" ht="409.5">
      <c r="A32" s="358"/>
      <c r="B32" s="358"/>
      <c r="C32" s="358"/>
      <c r="D32" s="358">
        <v>1</v>
      </c>
      <c r="E32" s="358"/>
      <c r="F32" s="358"/>
      <c r="G32" s="358"/>
      <c r="H32" s="358"/>
      <c r="I32" s="157"/>
      <c r="J32" s="366"/>
      <c r="K32" s="158"/>
      <c r="L32" s="367" t="e">
        <f>mergeValue()&amp;"."&amp;mergeValue()&amp;"."&amp;mergeValue()&amp;"."&amp;mergeValue()</f>
        <v>#VALUE!</v>
      </c>
      <c r="M32" s="372" t="s">
        <v>204</v>
      </c>
      <c r="N32" s="369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72" t="s">
        <v>205</v>
      </c>
      <c r="AE32" s="148"/>
      <c r="AF32" s="148"/>
      <c r="AG32" s="148"/>
      <c r="AH32" s="145"/>
      <c r="AI32" s="148"/>
      <c r="AJ32" s="148"/>
      <c r="AK32" s="148"/>
      <c r="AL32" s="148"/>
      <c r="AM32" s="148"/>
      <c r="AN32" s="148"/>
      <c r="AO32" s="148"/>
    </row>
    <row r="33" spans="1:41" s="143" customFormat="1" ht="33.75" customHeight="1">
      <c r="A33" s="358"/>
      <c r="B33" s="358"/>
      <c r="C33" s="358"/>
      <c r="D33" s="358"/>
      <c r="E33" s="358">
        <v>1</v>
      </c>
      <c r="F33" s="358"/>
      <c r="G33" s="358"/>
      <c r="H33" s="358"/>
      <c r="I33" s="157"/>
      <c r="J33" s="157"/>
      <c r="K33" s="158"/>
      <c r="L33" s="367" t="e">
        <f>mergeValue()&amp;"."&amp;mergeValue()&amp;"."&amp;mergeValue()&amp;"."&amp;mergeValue()&amp;"."&amp;mergeValue()</f>
        <v>#VALUE!</v>
      </c>
      <c r="M33" s="373" t="s">
        <v>206</v>
      </c>
      <c r="N33" s="269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272" t="s">
        <v>208</v>
      </c>
      <c r="AE33" s="148"/>
      <c r="AF33" s="145" t="e">
        <f>strCheckUnique()</f>
        <v>#VALUE!</v>
      </c>
      <c r="AG33" s="148"/>
      <c r="AH33" s="145"/>
      <c r="AI33" s="148"/>
      <c r="AJ33" s="148"/>
      <c r="AK33" s="148"/>
      <c r="AL33" s="148"/>
      <c r="AM33" s="148"/>
      <c r="AN33" s="148"/>
      <c r="AO33" s="148"/>
    </row>
    <row r="34" spans="1:41" s="143" customFormat="1" ht="66" customHeight="1">
      <c r="A34" s="358"/>
      <c r="B34" s="358"/>
      <c r="C34" s="358"/>
      <c r="D34" s="358"/>
      <c r="E34" s="358"/>
      <c r="F34" s="359">
        <v>1</v>
      </c>
      <c r="G34" s="359"/>
      <c r="H34" s="359"/>
      <c r="I34" s="157"/>
      <c r="J34" s="157"/>
      <c r="K34" s="370"/>
      <c r="L34" s="367" t="e">
        <f>mergeValue()&amp;"."&amp;mergeValue()&amp;"."&amp;mergeValue()&amp;"."&amp;mergeValue()&amp;"."&amp;mergeValue()&amp;"."&amp;mergeValue()</f>
        <v>#VALUE!</v>
      </c>
      <c r="M34" s="375"/>
      <c r="N34" s="236"/>
      <c r="O34" s="376"/>
      <c r="P34" s="377"/>
      <c r="Q34" s="377"/>
      <c r="R34" s="378"/>
      <c r="S34" s="379" t="s">
        <v>73</v>
      </c>
      <c r="T34" s="378"/>
      <c r="U34" s="379" t="s">
        <v>73</v>
      </c>
      <c r="V34" s="376"/>
      <c r="W34" s="377"/>
      <c r="X34" s="377"/>
      <c r="Y34" s="378"/>
      <c r="Z34" s="379" t="s">
        <v>73</v>
      </c>
      <c r="AA34" s="378"/>
      <c r="AB34" s="379" t="s">
        <v>26</v>
      </c>
      <c r="AC34" s="380"/>
      <c r="AD34" s="381" t="s">
        <v>211</v>
      </c>
      <c r="AE34" s="148" t="e">
        <f>strCheckDate()</f>
        <v>#VALUE!</v>
      </c>
      <c r="AF34" s="148"/>
      <c r="AG34" s="145">
        <f>IF(M34="","",M34)</f>
        <v>0</v>
      </c>
      <c r="AH34" s="145"/>
      <c r="AI34" s="145"/>
      <c r="AJ34" s="145"/>
      <c r="AK34" s="148"/>
      <c r="AL34" s="148"/>
      <c r="AM34" s="148"/>
      <c r="AN34" s="148"/>
      <c r="AO34" s="148"/>
    </row>
    <row r="35" spans="1:41" s="143" customFormat="1" ht="14.25" customHeight="1" hidden="1">
      <c r="A35" s="358"/>
      <c r="B35" s="358"/>
      <c r="C35" s="358"/>
      <c r="D35" s="358"/>
      <c r="E35" s="358"/>
      <c r="F35" s="359"/>
      <c r="G35" s="359"/>
      <c r="H35" s="359"/>
      <c r="I35" s="157"/>
      <c r="J35" s="157"/>
      <c r="K35" s="370"/>
      <c r="L35" s="383"/>
      <c r="M35" s="384"/>
      <c r="N35" s="236"/>
      <c r="O35" s="385"/>
      <c r="P35" s="386"/>
      <c r="Q35" s="387">
        <f>R34&amp;"-"&amp;T34</f>
        <v>0</v>
      </c>
      <c r="R35" s="378"/>
      <c r="S35" s="379"/>
      <c r="T35" s="378"/>
      <c r="U35" s="379"/>
      <c r="V35" s="385"/>
      <c r="W35" s="386"/>
      <c r="X35" s="387">
        <f>Y34&amp;"-"&amp;AA34</f>
        <v>0</v>
      </c>
      <c r="Y35" s="378"/>
      <c r="Z35" s="379"/>
      <c r="AA35" s="378"/>
      <c r="AB35" s="379"/>
      <c r="AC35" s="380"/>
      <c r="AD35" s="381"/>
      <c r="AE35" s="148"/>
      <c r="AF35" s="148"/>
      <c r="AG35" s="148"/>
      <c r="AH35" s="145"/>
      <c r="AI35" s="148"/>
      <c r="AJ35" s="148"/>
      <c r="AK35" s="148"/>
      <c r="AL35" s="148"/>
      <c r="AM35" s="148"/>
      <c r="AN35" s="148"/>
      <c r="AO35" s="148"/>
    </row>
    <row r="36" spans="1:42" ht="15" customHeight="1">
      <c r="A36" s="358"/>
      <c r="B36" s="358"/>
      <c r="C36" s="358"/>
      <c r="D36" s="358"/>
      <c r="E36" s="358"/>
      <c r="F36" s="359"/>
      <c r="G36" s="359"/>
      <c r="H36" s="359"/>
      <c r="I36" s="157"/>
      <c r="J36" s="157"/>
      <c r="K36" s="360"/>
      <c r="L36" s="388"/>
      <c r="M36" s="389" t="s">
        <v>212</v>
      </c>
      <c r="N36" s="390"/>
      <c r="O36" s="391"/>
      <c r="P36" s="391"/>
      <c r="Q36" s="391"/>
      <c r="R36" s="390"/>
      <c r="S36" s="181"/>
      <c r="T36" s="181"/>
      <c r="U36" s="181"/>
      <c r="V36" s="391"/>
      <c r="W36" s="391"/>
      <c r="X36" s="391"/>
      <c r="Y36" s="390"/>
      <c r="Z36" s="181"/>
      <c r="AA36" s="181"/>
      <c r="AB36" s="181"/>
      <c r="AC36" s="392"/>
      <c r="AD36" s="381"/>
      <c r="AE36" s="393"/>
      <c r="AF36" s="393"/>
      <c r="AG36" s="393"/>
      <c r="AH36" s="145"/>
      <c r="AI36" s="393"/>
      <c r="AJ36" s="148"/>
      <c r="AK36" s="148"/>
      <c r="AL36" s="148"/>
      <c r="AM36" s="148"/>
      <c r="AN36" s="148"/>
      <c r="AO36" s="148"/>
      <c r="AP36" s="143"/>
    </row>
    <row r="37" spans="1:41" ht="15" customHeight="1">
      <c r="A37" s="358"/>
      <c r="B37" s="358"/>
      <c r="C37" s="358"/>
      <c r="D37" s="358"/>
      <c r="E37" s="359"/>
      <c r="F37" s="358"/>
      <c r="G37" s="358"/>
      <c r="H37" s="358"/>
      <c r="I37" s="157"/>
      <c r="J37" s="394"/>
      <c r="K37" s="360"/>
      <c r="L37" s="388"/>
      <c r="M37" s="395" t="s">
        <v>213</v>
      </c>
      <c r="N37" s="390"/>
      <c r="O37" s="391"/>
      <c r="P37" s="391"/>
      <c r="Q37" s="391"/>
      <c r="R37" s="390"/>
      <c r="S37" s="181"/>
      <c r="T37" s="181"/>
      <c r="U37" s="390"/>
      <c r="V37" s="391"/>
      <c r="W37" s="391"/>
      <c r="X37" s="391"/>
      <c r="Y37" s="390"/>
      <c r="Z37" s="181"/>
      <c r="AA37" s="181"/>
      <c r="AB37" s="390"/>
      <c r="AC37" s="181"/>
      <c r="AD37" s="392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</row>
    <row r="38" spans="1:41" ht="15" customHeight="1">
      <c r="A38" s="358"/>
      <c r="B38" s="358"/>
      <c r="C38" s="358"/>
      <c r="D38" s="359"/>
      <c r="E38" s="198"/>
      <c r="F38" s="358"/>
      <c r="G38" s="358"/>
      <c r="H38" s="358"/>
      <c r="I38" s="360"/>
      <c r="J38" s="394"/>
      <c r="K38" s="360"/>
      <c r="L38" s="388"/>
      <c r="M38" s="396" t="s">
        <v>214</v>
      </c>
      <c r="N38" s="390"/>
      <c r="O38" s="391"/>
      <c r="P38" s="391"/>
      <c r="Q38" s="391"/>
      <c r="R38" s="390"/>
      <c r="S38" s="181"/>
      <c r="T38" s="181"/>
      <c r="U38" s="390"/>
      <c r="V38" s="391"/>
      <c r="W38" s="391"/>
      <c r="X38" s="391"/>
      <c r="Y38" s="390"/>
      <c r="Z38" s="181"/>
      <c r="AA38" s="181"/>
      <c r="AB38" s="390"/>
      <c r="AC38" s="181"/>
      <c r="AD38" s="392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</row>
    <row r="39" spans="1:41" ht="15" customHeight="1">
      <c r="A39" s="358"/>
      <c r="B39" s="358"/>
      <c r="C39" s="359"/>
      <c r="D39" s="359"/>
      <c r="E39" s="198"/>
      <c r="F39" s="358"/>
      <c r="G39" s="358"/>
      <c r="H39" s="358"/>
      <c r="I39" s="360"/>
      <c r="J39" s="394"/>
      <c r="K39" s="360"/>
      <c r="L39" s="388"/>
      <c r="M39" s="454" t="s">
        <v>240</v>
      </c>
      <c r="N39" s="181"/>
      <c r="O39" s="454"/>
      <c r="P39" s="454"/>
      <c r="Q39" s="454"/>
      <c r="R39" s="390"/>
      <c r="S39" s="181"/>
      <c r="T39" s="181"/>
      <c r="U39" s="390"/>
      <c r="V39" s="454"/>
      <c r="W39" s="454"/>
      <c r="X39" s="454"/>
      <c r="Y39" s="390"/>
      <c r="Z39" s="181"/>
      <c r="AA39" s="181"/>
      <c r="AB39" s="390"/>
      <c r="AC39" s="181"/>
      <c r="AD39" s="392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</row>
    <row r="40" spans="1:41" ht="15" customHeight="1">
      <c r="A40" s="358"/>
      <c r="B40" s="359"/>
      <c r="C40" s="198"/>
      <c r="D40" s="198"/>
      <c r="E40" s="198"/>
      <c r="F40" s="358"/>
      <c r="G40" s="358"/>
      <c r="H40" s="358"/>
      <c r="I40" s="360"/>
      <c r="J40" s="394"/>
      <c r="K40" s="360"/>
      <c r="L40" s="388"/>
      <c r="M40" s="194" t="s">
        <v>97</v>
      </c>
      <c r="N40" s="181"/>
      <c r="O40" s="454"/>
      <c r="P40" s="454"/>
      <c r="Q40" s="454"/>
      <c r="R40" s="390"/>
      <c r="S40" s="181"/>
      <c r="T40" s="181"/>
      <c r="U40" s="390"/>
      <c r="V40" s="454"/>
      <c r="W40" s="454"/>
      <c r="X40" s="454"/>
      <c r="Y40" s="390"/>
      <c r="Z40" s="181"/>
      <c r="AA40" s="181"/>
      <c r="AB40" s="390"/>
      <c r="AC40" s="181"/>
      <c r="AD40" s="392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</row>
    <row r="41" spans="1:41" ht="15" customHeight="1">
      <c r="A41" s="359"/>
      <c r="B41" s="393"/>
      <c r="C41" s="393"/>
      <c r="D41" s="393"/>
      <c r="E41" s="610"/>
      <c r="F41" s="393"/>
      <c r="G41" s="358"/>
      <c r="H41" s="358"/>
      <c r="I41" s="166"/>
      <c r="J41" s="394"/>
      <c r="K41" s="370"/>
      <c r="L41" s="388"/>
      <c r="M41" s="407" t="s">
        <v>241</v>
      </c>
      <c r="N41" s="181"/>
      <c r="O41" s="454"/>
      <c r="P41" s="454"/>
      <c r="Q41" s="454"/>
      <c r="R41" s="390"/>
      <c r="S41" s="181"/>
      <c r="T41" s="181"/>
      <c r="U41" s="390"/>
      <c r="V41" s="454"/>
      <c r="W41" s="454"/>
      <c r="X41" s="454"/>
      <c r="Y41" s="390"/>
      <c r="Z41" s="181"/>
      <c r="AA41" s="181"/>
      <c r="AB41" s="390"/>
      <c r="AC41" s="181"/>
      <c r="AD41" s="392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</row>
    <row r="42" spans="24:36" ht="18.75" customHeight="1"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</row>
    <row r="43" spans="1:36" s="588" customFormat="1" ht="16.5" customHeight="1">
      <c r="A43" s="588" t="s">
        <v>1652</v>
      </c>
      <c r="C43" s="588" t="s">
        <v>80</v>
      </c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</row>
    <row r="44" spans="12:36" ht="16.5" customHeight="1"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</row>
    <row r="45" spans="1:41" s="143" customFormat="1" ht="281.25">
      <c r="A45" s="358">
        <v>1</v>
      </c>
      <c r="B45" s="359"/>
      <c r="C45" s="359"/>
      <c r="D45" s="359"/>
      <c r="E45" s="345"/>
      <c r="F45" s="358"/>
      <c r="G45" s="358"/>
      <c r="H45" s="358"/>
      <c r="I45" s="280"/>
      <c r="J45" s="360"/>
      <c r="K45" s="360"/>
      <c r="L45" s="367" t="e">
        <f>mergeValue()</f>
        <v>#VALUE!</v>
      </c>
      <c r="M45" s="608" t="s">
        <v>102</v>
      </c>
      <c r="N45" s="609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365" t="s">
        <v>203</v>
      </c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</row>
    <row r="46" spans="1:41" s="143" customFormat="1" ht="371.25">
      <c r="A46" s="358"/>
      <c r="B46" s="358">
        <v>1</v>
      </c>
      <c r="C46" s="359"/>
      <c r="D46" s="359"/>
      <c r="E46" s="358"/>
      <c r="F46" s="358"/>
      <c r="G46" s="358"/>
      <c r="H46" s="358"/>
      <c r="I46" s="166"/>
      <c r="J46" s="366"/>
      <c r="L46" s="367" t="e">
        <f>mergeValue()&amp;"."&amp;mergeValue()</f>
        <v>#VALUE!</v>
      </c>
      <c r="M46" s="368" t="s">
        <v>74</v>
      </c>
      <c r="N46" s="369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72" t="s">
        <v>234</v>
      </c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</row>
    <row r="47" spans="1:41" s="143" customFormat="1" ht="409.5">
      <c r="A47" s="358"/>
      <c r="B47" s="358"/>
      <c r="C47" s="358">
        <v>1</v>
      </c>
      <c r="D47" s="359"/>
      <c r="E47" s="358"/>
      <c r="F47" s="358"/>
      <c r="G47" s="358"/>
      <c r="H47" s="358"/>
      <c r="I47" s="370"/>
      <c r="J47" s="366"/>
      <c r="K47" s="158"/>
      <c r="L47" s="367" t="e">
        <f>mergeValue()&amp;"."&amp;mergeValue()&amp;"."&amp;mergeValue()</f>
        <v>#VALUE!</v>
      </c>
      <c r="M47" s="371" t="s">
        <v>235</v>
      </c>
      <c r="N47" s="369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72" t="s">
        <v>1658</v>
      </c>
      <c r="AE47" s="148"/>
      <c r="AF47" s="148"/>
      <c r="AG47" s="148"/>
      <c r="AH47" s="145"/>
      <c r="AI47" s="148"/>
      <c r="AJ47" s="148"/>
      <c r="AK47" s="148"/>
      <c r="AL47" s="148"/>
      <c r="AM47" s="148"/>
      <c r="AN47" s="148"/>
      <c r="AO47" s="148"/>
    </row>
    <row r="48" spans="1:41" s="143" customFormat="1" ht="409.5">
      <c r="A48" s="358"/>
      <c r="B48" s="358"/>
      <c r="C48" s="358"/>
      <c r="D48" s="358">
        <v>1</v>
      </c>
      <c r="E48" s="358"/>
      <c r="F48" s="358"/>
      <c r="G48" s="358"/>
      <c r="H48" s="358"/>
      <c r="I48" s="157"/>
      <c r="J48" s="366"/>
      <c r="K48" s="158"/>
      <c r="L48" s="367" t="e">
        <f>mergeValue()&amp;"."&amp;mergeValue()&amp;"."&amp;mergeValue()&amp;"."&amp;mergeValue()</f>
        <v>#VALUE!</v>
      </c>
      <c r="M48" s="372" t="s">
        <v>204</v>
      </c>
      <c r="N48" s="369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72" t="s">
        <v>205</v>
      </c>
      <c r="AE48" s="148"/>
      <c r="AF48" s="148"/>
      <c r="AG48" s="148"/>
      <c r="AH48" s="145"/>
      <c r="AI48" s="148"/>
      <c r="AJ48" s="148"/>
      <c r="AK48" s="148"/>
      <c r="AL48" s="148"/>
      <c r="AM48" s="148"/>
      <c r="AN48" s="148"/>
      <c r="AO48" s="148"/>
    </row>
    <row r="49" spans="1:41" s="143" customFormat="1" ht="33.75" customHeight="1">
      <c r="A49" s="358"/>
      <c r="B49" s="358"/>
      <c r="C49" s="358"/>
      <c r="D49" s="358"/>
      <c r="E49" s="358">
        <v>1</v>
      </c>
      <c r="F49" s="358"/>
      <c r="G49" s="358"/>
      <c r="H49" s="358"/>
      <c r="I49" s="157"/>
      <c r="J49" s="157"/>
      <c r="K49" s="158"/>
      <c r="L49" s="367" t="e">
        <f>mergeValue()&amp;"."&amp;mergeValue()&amp;"."&amp;mergeValue()&amp;"."&amp;mergeValue()&amp;"."&amp;mergeValue()</f>
        <v>#VALUE!</v>
      </c>
      <c r="M49" s="373" t="s">
        <v>206</v>
      </c>
      <c r="N49" s="269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272" t="s">
        <v>208</v>
      </c>
      <c r="AE49" s="148"/>
      <c r="AF49" s="145" t="e">
        <f>strCheckUnique()</f>
        <v>#VALUE!</v>
      </c>
      <c r="AG49" s="148"/>
      <c r="AH49" s="145"/>
      <c r="AI49" s="148"/>
      <c r="AJ49" s="148"/>
      <c r="AK49" s="148"/>
      <c r="AL49" s="148"/>
      <c r="AM49" s="148"/>
      <c r="AN49" s="148"/>
      <c r="AO49" s="148"/>
    </row>
    <row r="50" spans="1:41" s="143" customFormat="1" ht="66" customHeight="1">
      <c r="A50" s="358"/>
      <c r="B50" s="358"/>
      <c r="C50" s="358"/>
      <c r="D50" s="358"/>
      <c r="E50" s="358"/>
      <c r="F50" s="359">
        <v>1</v>
      </c>
      <c r="G50" s="359"/>
      <c r="H50" s="359"/>
      <c r="I50" s="157"/>
      <c r="J50" s="157"/>
      <c r="K50" s="370"/>
      <c r="L50" s="367" t="e">
        <f>mergeValue()&amp;"."&amp;mergeValue()&amp;"."&amp;mergeValue()&amp;"."&amp;mergeValue()&amp;"."&amp;mergeValue()&amp;"."&amp;mergeValue()</f>
        <v>#VALUE!</v>
      </c>
      <c r="M50" s="375"/>
      <c r="N50" s="236"/>
      <c r="O50" s="376"/>
      <c r="P50" s="377"/>
      <c r="Q50" s="377"/>
      <c r="R50" s="378"/>
      <c r="S50" s="379" t="s">
        <v>73</v>
      </c>
      <c r="T50" s="378"/>
      <c r="U50" s="379" t="s">
        <v>73</v>
      </c>
      <c r="V50" s="376"/>
      <c r="W50" s="377"/>
      <c r="X50" s="377"/>
      <c r="Y50" s="378"/>
      <c r="Z50" s="379" t="s">
        <v>73</v>
      </c>
      <c r="AA50" s="378"/>
      <c r="AB50" s="379" t="s">
        <v>26</v>
      </c>
      <c r="AC50" s="380"/>
      <c r="AD50" s="381" t="s">
        <v>211</v>
      </c>
      <c r="AE50" s="148" t="e">
        <f>strCheckDate()</f>
        <v>#VALUE!</v>
      </c>
      <c r="AF50" s="148"/>
      <c r="AG50" s="145">
        <f>IF(M50="","",M50)</f>
        <v>0</v>
      </c>
      <c r="AH50" s="145"/>
      <c r="AI50" s="145"/>
      <c r="AJ50" s="145"/>
      <c r="AK50" s="148"/>
      <c r="AL50" s="148"/>
      <c r="AM50" s="148"/>
      <c r="AN50" s="148"/>
      <c r="AO50" s="148"/>
    </row>
    <row r="51" spans="1:41" s="143" customFormat="1" ht="14.25" customHeight="1" hidden="1">
      <c r="A51" s="358"/>
      <c r="B51" s="358"/>
      <c r="C51" s="358"/>
      <c r="D51" s="358"/>
      <c r="E51" s="358"/>
      <c r="F51" s="359"/>
      <c r="G51" s="359"/>
      <c r="H51" s="359"/>
      <c r="I51" s="157"/>
      <c r="J51" s="157"/>
      <c r="K51" s="370"/>
      <c r="L51" s="383"/>
      <c r="M51" s="384"/>
      <c r="N51" s="236"/>
      <c r="O51" s="385"/>
      <c r="P51" s="386"/>
      <c r="Q51" s="387">
        <f>R50&amp;"-"&amp;T50</f>
        <v>0</v>
      </c>
      <c r="R51" s="378"/>
      <c r="S51" s="379"/>
      <c r="T51" s="378"/>
      <c r="U51" s="379"/>
      <c r="V51" s="385"/>
      <c r="W51" s="386"/>
      <c r="X51" s="387">
        <f>Y50&amp;"-"&amp;AA50</f>
        <v>0</v>
      </c>
      <c r="Y51" s="378"/>
      <c r="Z51" s="379"/>
      <c r="AA51" s="378"/>
      <c r="AB51" s="379"/>
      <c r="AC51" s="380"/>
      <c r="AD51" s="381"/>
      <c r="AE51" s="148"/>
      <c r="AF51" s="148"/>
      <c r="AG51" s="148"/>
      <c r="AH51" s="145"/>
      <c r="AI51" s="148"/>
      <c r="AJ51" s="148"/>
      <c r="AK51" s="148"/>
      <c r="AL51" s="148"/>
      <c r="AM51" s="148"/>
      <c r="AN51" s="148"/>
      <c r="AO51" s="148"/>
    </row>
    <row r="52" spans="1:42" ht="15" customHeight="1">
      <c r="A52" s="358"/>
      <c r="B52" s="358"/>
      <c r="C52" s="358"/>
      <c r="D52" s="358"/>
      <c r="E52" s="358"/>
      <c r="F52" s="359"/>
      <c r="G52" s="359"/>
      <c r="H52" s="359"/>
      <c r="I52" s="157"/>
      <c r="J52" s="157"/>
      <c r="K52" s="360"/>
      <c r="L52" s="388"/>
      <c r="M52" s="389" t="s">
        <v>212</v>
      </c>
      <c r="N52" s="390"/>
      <c r="O52" s="391"/>
      <c r="P52" s="391"/>
      <c r="Q52" s="391"/>
      <c r="R52" s="390"/>
      <c r="S52" s="181"/>
      <c r="T52" s="181"/>
      <c r="U52" s="181"/>
      <c r="V52" s="391"/>
      <c r="W52" s="391"/>
      <c r="X52" s="391"/>
      <c r="Y52" s="390"/>
      <c r="Z52" s="181"/>
      <c r="AA52" s="181"/>
      <c r="AB52" s="181"/>
      <c r="AC52" s="392"/>
      <c r="AD52" s="381"/>
      <c r="AE52" s="393"/>
      <c r="AF52" s="393"/>
      <c r="AG52" s="393"/>
      <c r="AH52" s="145"/>
      <c r="AI52" s="393"/>
      <c r="AJ52" s="148"/>
      <c r="AK52" s="148"/>
      <c r="AL52" s="148"/>
      <c r="AM52" s="148"/>
      <c r="AN52" s="148"/>
      <c r="AO52" s="148"/>
      <c r="AP52" s="143"/>
    </row>
    <row r="53" spans="1:41" ht="15" customHeight="1">
      <c r="A53" s="358"/>
      <c r="B53" s="358"/>
      <c r="C53" s="358"/>
      <c r="D53" s="358"/>
      <c r="E53" s="359"/>
      <c r="F53" s="358"/>
      <c r="G53" s="358"/>
      <c r="H53" s="358"/>
      <c r="I53" s="157"/>
      <c r="J53" s="394"/>
      <c r="K53" s="360"/>
      <c r="L53" s="388"/>
      <c r="M53" s="395" t="s">
        <v>213</v>
      </c>
      <c r="N53" s="390"/>
      <c r="O53" s="391"/>
      <c r="P53" s="391"/>
      <c r="Q53" s="391"/>
      <c r="R53" s="390"/>
      <c r="S53" s="181"/>
      <c r="T53" s="181"/>
      <c r="U53" s="390"/>
      <c r="V53" s="391"/>
      <c r="W53" s="391"/>
      <c r="X53" s="391"/>
      <c r="Y53" s="390"/>
      <c r="Z53" s="181"/>
      <c r="AA53" s="181"/>
      <c r="AB53" s="390"/>
      <c r="AC53" s="181"/>
      <c r="AD53" s="392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</row>
    <row r="54" spans="1:41" ht="15" customHeight="1">
      <c r="A54" s="358"/>
      <c r="B54" s="358"/>
      <c r="C54" s="358"/>
      <c r="D54" s="359"/>
      <c r="E54" s="198"/>
      <c r="F54" s="358"/>
      <c r="G54" s="358"/>
      <c r="H54" s="358"/>
      <c r="I54" s="360"/>
      <c r="J54" s="394"/>
      <c r="K54" s="360"/>
      <c r="L54" s="388"/>
      <c r="M54" s="396" t="s">
        <v>214</v>
      </c>
      <c r="N54" s="390"/>
      <c r="O54" s="391"/>
      <c r="P54" s="391"/>
      <c r="Q54" s="391"/>
      <c r="R54" s="390"/>
      <c r="S54" s="181"/>
      <c r="T54" s="181"/>
      <c r="U54" s="390"/>
      <c r="V54" s="391"/>
      <c r="W54" s="391"/>
      <c r="X54" s="391"/>
      <c r="Y54" s="390"/>
      <c r="Z54" s="181"/>
      <c r="AA54" s="181"/>
      <c r="AB54" s="390"/>
      <c r="AC54" s="181"/>
      <c r="AD54" s="392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</row>
    <row r="55" spans="1:41" ht="15" customHeight="1">
      <c r="A55" s="358"/>
      <c r="B55" s="358"/>
      <c r="C55" s="359"/>
      <c r="D55" s="359"/>
      <c r="E55" s="198"/>
      <c r="F55" s="358"/>
      <c r="G55" s="358"/>
      <c r="H55" s="358"/>
      <c r="I55" s="360"/>
      <c r="J55" s="394"/>
      <c r="K55" s="360"/>
      <c r="L55" s="388"/>
      <c r="M55" s="454" t="s">
        <v>240</v>
      </c>
      <c r="N55" s="181"/>
      <c r="O55" s="454"/>
      <c r="P55" s="454"/>
      <c r="Q55" s="454"/>
      <c r="R55" s="390"/>
      <c r="S55" s="181"/>
      <c r="T55" s="181"/>
      <c r="U55" s="390"/>
      <c r="V55" s="454"/>
      <c r="W55" s="454"/>
      <c r="X55" s="454"/>
      <c r="Y55" s="390"/>
      <c r="Z55" s="181"/>
      <c r="AA55" s="181"/>
      <c r="AB55" s="390"/>
      <c r="AC55" s="181"/>
      <c r="AD55" s="392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</row>
    <row r="56" spans="1:41" ht="15" customHeight="1">
      <c r="A56" s="358"/>
      <c r="B56" s="359"/>
      <c r="C56" s="198"/>
      <c r="D56" s="198"/>
      <c r="E56" s="198"/>
      <c r="F56" s="358"/>
      <c r="G56" s="358"/>
      <c r="H56" s="358"/>
      <c r="I56" s="360"/>
      <c r="J56" s="394"/>
      <c r="K56" s="360"/>
      <c r="L56" s="388"/>
      <c r="M56" s="194" t="s">
        <v>97</v>
      </c>
      <c r="N56" s="181"/>
      <c r="O56" s="454"/>
      <c r="P56" s="454"/>
      <c r="Q56" s="454"/>
      <c r="R56" s="390"/>
      <c r="S56" s="181"/>
      <c r="T56" s="181"/>
      <c r="U56" s="390"/>
      <c r="V56" s="454"/>
      <c r="W56" s="454"/>
      <c r="X56" s="454"/>
      <c r="Y56" s="390"/>
      <c r="Z56" s="181"/>
      <c r="AA56" s="181"/>
      <c r="AB56" s="390"/>
      <c r="AC56" s="181"/>
      <c r="AD56" s="392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</row>
    <row r="57" spans="1:34" ht="15" customHeight="1">
      <c r="A57" s="359"/>
      <c r="B57" s="393"/>
      <c r="C57" s="393"/>
      <c r="D57" s="393"/>
      <c r="E57" s="610"/>
      <c r="F57" s="393"/>
      <c r="G57" s="358"/>
      <c r="H57" s="358"/>
      <c r="I57" s="166"/>
      <c r="J57" s="394"/>
      <c r="K57" s="370"/>
      <c r="L57" s="388"/>
      <c r="M57" s="407" t="s">
        <v>241</v>
      </c>
      <c r="N57" s="181"/>
      <c r="O57" s="454"/>
      <c r="P57" s="454"/>
      <c r="Q57" s="454"/>
      <c r="R57" s="390"/>
      <c r="S57" s="181"/>
      <c r="T57" s="181"/>
      <c r="U57" s="390"/>
      <c r="V57" s="181"/>
      <c r="W57" s="392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</row>
    <row r="58" spans="24:36" ht="18.75" customHeight="1" hidden="1"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</row>
    <row r="59" spans="1:36" s="588" customFormat="1" ht="16.5" customHeight="1" hidden="1">
      <c r="A59" s="588" t="s">
        <v>1652</v>
      </c>
      <c r="C59" s="588" t="s">
        <v>81</v>
      </c>
      <c r="X59" s="611"/>
      <c r="Y59" s="611"/>
      <c r="Z59" s="611"/>
      <c r="AA59" s="611"/>
      <c r="AB59" s="611"/>
      <c r="AC59" s="611"/>
      <c r="AD59" s="611"/>
      <c r="AE59" s="611"/>
      <c r="AF59" s="611"/>
      <c r="AG59" s="611"/>
      <c r="AH59" s="611"/>
      <c r="AI59" s="611"/>
      <c r="AJ59" s="611"/>
    </row>
    <row r="60" spans="12:36" ht="16.5" customHeight="1" hidden="1"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</row>
    <row r="61" spans="1:34" s="143" customFormat="1" ht="22.5" hidden="1">
      <c r="A61" s="358">
        <v>1</v>
      </c>
      <c r="B61" s="359"/>
      <c r="C61" s="359"/>
      <c r="D61" s="359"/>
      <c r="E61" s="345"/>
      <c r="F61" s="358"/>
      <c r="G61" s="358"/>
      <c r="H61" s="358"/>
      <c r="I61" s="280"/>
      <c r="J61" s="360"/>
      <c r="K61" s="360"/>
      <c r="L61" s="367" t="e">
        <f>mergeValue()</f>
        <v>#VALUE!</v>
      </c>
      <c r="M61" s="608" t="s">
        <v>102</v>
      </c>
      <c r="N61" s="609"/>
      <c r="O61" s="244"/>
      <c r="P61" s="244"/>
      <c r="Q61" s="244"/>
      <c r="R61" s="244"/>
      <c r="S61" s="244"/>
      <c r="T61" s="244"/>
      <c r="U61" s="244"/>
      <c r="V61" s="244"/>
      <c r="W61" s="365" t="s">
        <v>203</v>
      </c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s="143" customFormat="1" ht="22.5" hidden="1">
      <c r="A62" s="358"/>
      <c r="B62" s="358">
        <v>1</v>
      </c>
      <c r="C62" s="359"/>
      <c r="D62" s="359"/>
      <c r="E62" s="358"/>
      <c r="F62" s="358"/>
      <c r="G62" s="358"/>
      <c r="H62" s="358"/>
      <c r="I62" s="166"/>
      <c r="J62" s="366"/>
      <c r="L62" s="367" t="e">
        <f>mergeValue()&amp;"."&amp;mergeValue()</f>
        <v>#VALUE!</v>
      </c>
      <c r="M62" s="368" t="s">
        <v>74</v>
      </c>
      <c r="N62" s="369"/>
      <c r="O62" s="244"/>
      <c r="P62" s="244"/>
      <c r="Q62" s="244"/>
      <c r="R62" s="244"/>
      <c r="S62" s="244"/>
      <c r="T62" s="244"/>
      <c r="U62" s="244"/>
      <c r="V62" s="244"/>
      <c r="W62" s="272" t="s">
        <v>234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s="143" customFormat="1" ht="45" hidden="1">
      <c r="A63" s="358"/>
      <c r="B63" s="358"/>
      <c r="C63" s="358">
        <v>1</v>
      </c>
      <c r="D63" s="359"/>
      <c r="E63" s="358"/>
      <c r="F63" s="358"/>
      <c r="G63" s="358"/>
      <c r="H63" s="358"/>
      <c r="I63" s="370"/>
      <c r="J63" s="366"/>
      <c r="K63" s="158"/>
      <c r="L63" s="367" t="e">
        <f>mergeValue()&amp;"."&amp;mergeValue()&amp;"."&amp;mergeValue()</f>
        <v>#VALUE!</v>
      </c>
      <c r="M63" s="371" t="s">
        <v>235</v>
      </c>
      <c r="N63" s="369"/>
      <c r="O63" s="244"/>
      <c r="P63" s="244"/>
      <c r="Q63" s="244"/>
      <c r="R63" s="244"/>
      <c r="S63" s="244"/>
      <c r="T63" s="244"/>
      <c r="U63" s="244"/>
      <c r="V63" s="244"/>
      <c r="W63" s="272" t="s">
        <v>1658</v>
      </c>
      <c r="X63" s="148"/>
      <c r="Y63" s="148"/>
      <c r="Z63" s="148"/>
      <c r="AA63" s="145"/>
      <c r="AB63" s="148"/>
      <c r="AC63" s="148"/>
      <c r="AD63" s="148"/>
      <c r="AE63" s="148"/>
      <c r="AF63" s="148"/>
      <c r="AG63" s="148"/>
      <c r="AH63" s="148"/>
    </row>
    <row r="64" spans="1:34" s="143" customFormat="1" ht="33.75" hidden="1">
      <c r="A64" s="358"/>
      <c r="B64" s="358"/>
      <c r="C64" s="358"/>
      <c r="D64" s="358">
        <v>1</v>
      </c>
      <c r="E64" s="358"/>
      <c r="F64" s="358"/>
      <c r="G64" s="358"/>
      <c r="H64" s="358"/>
      <c r="I64" s="157"/>
      <c r="J64" s="366"/>
      <c r="K64" s="158"/>
      <c r="L64" s="367" t="e">
        <f>mergeValue()&amp;"."&amp;mergeValue()&amp;"."&amp;mergeValue()&amp;"."&amp;mergeValue()</f>
        <v>#VALUE!</v>
      </c>
      <c r="M64" s="372" t="s">
        <v>204</v>
      </c>
      <c r="N64" s="369"/>
      <c r="O64" s="250"/>
      <c r="P64" s="250"/>
      <c r="Q64" s="250"/>
      <c r="R64" s="250"/>
      <c r="S64" s="250"/>
      <c r="T64" s="250"/>
      <c r="U64" s="250"/>
      <c r="V64" s="250"/>
      <c r="W64" s="272" t="s">
        <v>1659</v>
      </c>
      <c r="X64" s="148"/>
      <c r="Y64" s="148"/>
      <c r="Z64" s="148"/>
      <c r="AA64" s="145"/>
      <c r="AB64" s="148"/>
      <c r="AC64" s="148"/>
      <c r="AD64" s="148"/>
      <c r="AE64" s="148"/>
      <c r="AF64" s="148"/>
      <c r="AG64" s="148"/>
      <c r="AH64" s="148"/>
    </row>
    <row r="65" spans="1:34" s="143" customFormat="1" ht="33.75" customHeight="1" hidden="1">
      <c r="A65" s="358"/>
      <c r="B65" s="358"/>
      <c r="C65" s="358"/>
      <c r="D65" s="358"/>
      <c r="E65" s="358">
        <v>1</v>
      </c>
      <c r="F65" s="358"/>
      <c r="G65" s="358"/>
      <c r="H65" s="358"/>
      <c r="I65" s="157"/>
      <c r="J65" s="157"/>
      <c r="K65" s="158"/>
      <c r="L65" s="367" t="e">
        <f>mergeValue()&amp;"."&amp;mergeValue()&amp;"."&amp;mergeValue()&amp;"."&amp;mergeValue()&amp;"."&amp;mergeValue()</f>
        <v>#VALUE!</v>
      </c>
      <c r="M65" s="373" t="s">
        <v>206</v>
      </c>
      <c r="N65" s="269"/>
      <c r="O65" s="374"/>
      <c r="P65" s="374"/>
      <c r="Q65" s="374"/>
      <c r="R65" s="374"/>
      <c r="S65" s="374"/>
      <c r="T65" s="374"/>
      <c r="U65" s="374"/>
      <c r="V65" s="374"/>
      <c r="W65" s="272" t="s">
        <v>208</v>
      </c>
      <c r="X65" s="148"/>
      <c r="Y65" s="145" t="e">
        <f>strCheckUnique()</f>
        <v>#VALUE!</v>
      </c>
      <c r="Z65" s="148"/>
      <c r="AA65" s="145"/>
      <c r="AB65" s="148"/>
      <c r="AC65" s="148"/>
      <c r="AD65" s="148"/>
      <c r="AE65" s="148"/>
      <c r="AF65" s="148"/>
      <c r="AG65" s="148"/>
      <c r="AH65" s="148"/>
    </row>
    <row r="66" spans="1:34" s="143" customFormat="1" ht="66" customHeight="1" hidden="1">
      <c r="A66" s="358"/>
      <c r="B66" s="358"/>
      <c r="C66" s="358"/>
      <c r="D66" s="358"/>
      <c r="E66" s="358"/>
      <c r="F66" s="359">
        <v>1</v>
      </c>
      <c r="G66" s="359"/>
      <c r="H66" s="359"/>
      <c r="I66" s="157"/>
      <c r="J66" s="157"/>
      <c r="K66" s="370"/>
      <c r="L66" s="367" t="e">
        <f>mergeValue()&amp;"."&amp;mergeValue()&amp;"."&amp;mergeValue()&amp;"."&amp;mergeValue()&amp;"."&amp;mergeValue()&amp;"."&amp;mergeValue()</f>
        <v>#VALUE!</v>
      </c>
      <c r="M66" s="375"/>
      <c r="N66" s="236"/>
      <c r="O66" s="377"/>
      <c r="P66" s="377"/>
      <c r="Q66" s="377"/>
      <c r="R66" s="378"/>
      <c r="S66" s="379" t="s">
        <v>73</v>
      </c>
      <c r="T66" s="378"/>
      <c r="U66" s="379" t="s">
        <v>26</v>
      </c>
      <c r="V66" s="380"/>
      <c r="W66" s="381" t="s">
        <v>211</v>
      </c>
      <c r="X66" s="148" t="e">
        <f>strCheckDate()</f>
        <v>#VALUE!</v>
      </c>
      <c r="Y66" s="148"/>
      <c r="Z66" s="145">
        <f>IF(M66="","",M66)</f>
        <v>0</v>
      </c>
      <c r="AA66" s="145"/>
      <c r="AB66" s="145"/>
      <c r="AC66" s="145"/>
      <c r="AD66" s="148"/>
      <c r="AE66" s="148"/>
      <c r="AF66" s="148"/>
      <c r="AG66" s="148"/>
      <c r="AH66" s="148"/>
    </row>
    <row r="67" spans="1:34" s="143" customFormat="1" ht="14.25" customHeight="1" hidden="1">
      <c r="A67" s="358"/>
      <c r="B67" s="358"/>
      <c r="C67" s="358"/>
      <c r="D67" s="358"/>
      <c r="E67" s="358"/>
      <c r="F67" s="359"/>
      <c r="G67" s="359"/>
      <c r="H67" s="359"/>
      <c r="I67" s="157"/>
      <c r="J67" s="157"/>
      <c r="K67" s="370"/>
      <c r="L67" s="383"/>
      <c r="M67" s="384"/>
      <c r="N67" s="236"/>
      <c r="O67" s="385"/>
      <c r="P67" s="386"/>
      <c r="Q67" s="387">
        <f>R66&amp;"-"&amp;T66</f>
        <v>0</v>
      </c>
      <c r="R67" s="378"/>
      <c r="S67" s="379"/>
      <c r="T67" s="378"/>
      <c r="U67" s="379"/>
      <c r="V67" s="380"/>
      <c r="W67" s="381"/>
      <c r="X67" s="148"/>
      <c r="Y67" s="148"/>
      <c r="Z67" s="148"/>
      <c r="AA67" s="145"/>
      <c r="AB67" s="148"/>
      <c r="AC67" s="148"/>
      <c r="AD67" s="148"/>
      <c r="AE67" s="148"/>
      <c r="AF67" s="148"/>
      <c r="AG67" s="148"/>
      <c r="AH67" s="148"/>
    </row>
    <row r="68" spans="1:35" ht="15" customHeight="1" hidden="1">
      <c r="A68" s="358"/>
      <c r="B68" s="358"/>
      <c r="C68" s="358"/>
      <c r="D68" s="358"/>
      <c r="E68" s="358"/>
      <c r="F68" s="359"/>
      <c r="G68" s="359"/>
      <c r="H68" s="359"/>
      <c r="I68" s="157"/>
      <c r="J68" s="157"/>
      <c r="K68" s="360"/>
      <c r="L68" s="388"/>
      <c r="M68" s="389" t="s">
        <v>212</v>
      </c>
      <c r="N68" s="390"/>
      <c r="O68" s="391"/>
      <c r="P68" s="391"/>
      <c r="Q68" s="391"/>
      <c r="R68" s="390"/>
      <c r="S68" s="181"/>
      <c r="T68" s="181"/>
      <c r="U68" s="181"/>
      <c r="V68" s="392"/>
      <c r="W68" s="381"/>
      <c r="X68" s="393"/>
      <c r="Y68" s="393"/>
      <c r="Z68" s="393"/>
      <c r="AA68" s="145"/>
      <c r="AB68" s="393"/>
      <c r="AC68" s="148"/>
      <c r="AD68" s="148"/>
      <c r="AE68" s="148"/>
      <c r="AF68" s="148"/>
      <c r="AG68" s="148"/>
      <c r="AH68" s="148"/>
      <c r="AI68" s="143"/>
    </row>
    <row r="69" spans="1:34" ht="14.25" hidden="1">
      <c r="A69" s="358"/>
      <c r="B69" s="358"/>
      <c r="C69" s="358"/>
      <c r="D69" s="358"/>
      <c r="E69" s="359"/>
      <c r="F69" s="358"/>
      <c r="G69" s="358"/>
      <c r="H69" s="358"/>
      <c r="I69" s="157"/>
      <c r="J69" s="394"/>
      <c r="K69" s="360"/>
      <c r="L69" s="388"/>
      <c r="M69" s="395" t="s">
        <v>213</v>
      </c>
      <c r="N69" s="390"/>
      <c r="O69" s="391"/>
      <c r="P69" s="391"/>
      <c r="Q69" s="391"/>
      <c r="R69" s="390"/>
      <c r="S69" s="181"/>
      <c r="T69" s="181"/>
      <c r="U69" s="390"/>
      <c r="V69" s="181"/>
      <c r="W69" s="392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</row>
    <row r="70" spans="1:34" ht="14.25" hidden="1">
      <c r="A70" s="358"/>
      <c r="B70" s="358"/>
      <c r="C70" s="358"/>
      <c r="D70" s="359"/>
      <c r="E70" s="198"/>
      <c r="F70" s="358"/>
      <c r="G70" s="358"/>
      <c r="H70" s="358"/>
      <c r="I70" s="360"/>
      <c r="J70" s="394"/>
      <c r="K70" s="360"/>
      <c r="L70" s="388"/>
      <c r="M70" s="396" t="s">
        <v>214</v>
      </c>
      <c r="N70" s="390"/>
      <c r="O70" s="391"/>
      <c r="P70" s="391"/>
      <c r="Q70" s="391"/>
      <c r="R70" s="390"/>
      <c r="S70" s="181"/>
      <c r="T70" s="181"/>
      <c r="U70" s="390"/>
      <c r="V70" s="181"/>
      <c r="W70" s="392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</row>
    <row r="71" spans="1:34" ht="14.25" hidden="1">
      <c r="A71" s="358"/>
      <c r="B71" s="358"/>
      <c r="C71" s="359"/>
      <c r="D71" s="359"/>
      <c r="E71" s="198"/>
      <c r="F71" s="358"/>
      <c r="G71" s="358"/>
      <c r="H71" s="358"/>
      <c r="I71" s="360"/>
      <c r="J71" s="394"/>
      <c r="K71" s="360"/>
      <c r="L71" s="388"/>
      <c r="M71" s="454" t="s">
        <v>240</v>
      </c>
      <c r="N71" s="181"/>
      <c r="O71" s="454"/>
      <c r="P71" s="454"/>
      <c r="Q71" s="454"/>
      <c r="R71" s="390"/>
      <c r="S71" s="181"/>
      <c r="T71" s="181"/>
      <c r="U71" s="390"/>
      <c r="V71" s="181"/>
      <c r="W71" s="392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</row>
    <row r="72" spans="1:34" ht="14.25" hidden="1">
      <c r="A72" s="358"/>
      <c r="B72" s="359"/>
      <c r="C72" s="198"/>
      <c r="D72" s="198"/>
      <c r="E72" s="198"/>
      <c r="F72" s="358"/>
      <c r="G72" s="358"/>
      <c r="H72" s="358"/>
      <c r="I72" s="360"/>
      <c r="J72" s="394"/>
      <c r="K72" s="360"/>
      <c r="L72" s="388"/>
      <c r="M72" s="194" t="s">
        <v>97</v>
      </c>
      <c r="N72" s="181"/>
      <c r="O72" s="454"/>
      <c r="P72" s="454"/>
      <c r="Q72" s="454"/>
      <c r="R72" s="390"/>
      <c r="S72" s="181"/>
      <c r="T72" s="181"/>
      <c r="U72" s="390"/>
      <c r="V72" s="181"/>
      <c r="W72" s="392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</row>
    <row r="73" spans="1:34" ht="14.25" hidden="1">
      <c r="A73" s="359"/>
      <c r="B73" s="393"/>
      <c r="C73" s="393"/>
      <c r="D73" s="393"/>
      <c r="E73" s="610"/>
      <c r="F73" s="393"/>
      <c r="G73" s="358"/>
      <c r="H73" s="358"/>
      <c r="I73" s="166"/>
      <c r="J73" s="394"/>
      <c r="K73" s="370"/>
      <c r="L73" s="388"/>
      <c r="M73" s="407" t="s">
        <v>241</v>
      </c>
      <c r="N73" s="181"/>
      <c r="O73" s="454"/>
      <c r="P73" s="454"/>
      <c r="Q73" s="454"/>
      <c r="R73" s="390"/>
      <c r="S73" s="181"/>
      <c r="T73" s="181"/>
      <c r="U73" s="390"/>
      <c r="V73" s="181"/>
      <c r="W73" s="392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</row>
    <row r="74" spans="24:36" ht="18.75" customHeight="1" hidden="1"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</row>
    <row r="75" spans="1:36" s="588" customFormat="1" ht="16.5" customHeight="1" hidden="1">
      <c r="A75" s="588" t="s">
        <v>1652</v>
      </c>
      <c r="C75" s="588" t="s">
        <v>82</v>
      </c>
      <c r="X75" s="611"/>
      <c r="Y75" s="611"/>
      <c r="Z75" s="611"/>
      <c r="AA75" s="611"/>
      <c r="AB75" s="611"/>
      <c r="AC75" s="611"/>
      <c r="AD75" s="611"/>
      <c r="AE75" s="611"/>
      <c r="AF75" s="611"/>
      <c r="AG75" s="611"/>
      <c r="AH75" s="611"/>
      <c r="AI75" s="611"/>
      <c r="AJ75" s="611"/>
    </row>
    <row r="76" spans="12:36" ht="16.5" customHeight="1" hidden="1">
      <c r="L76" s="604"/>
      <c r="M76" s="604"/>
      <c r="N76" s="604"/>
      <c r="O76" s="604"/>
      <c r="P76" s="604"/>
      <c r="Q76" s="604"/>
      <c r="R76" s="604"/>
      <c r="S76" s="604"/>
      <c r="T76" s="604"/>
      <c r="U76" s="604"/>
      <c r="V76" s="604"/>
      <c r="W76" s="604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</row>
    <row r="77" spans="1:35" s="143" customFormat="1" ht="22.5" hidden="1">
      <c r="A77" s="358">
        <v>1</v>
      </c>
      <c r="B77" s="359"/>
      <c r="C77" s="359"/>
      <c r="D77" s="359"/>
      <c r="E77" s="345"/>
      <c r="F77" s="358"/>
      <c r="G77" s="358"/>
      <c r="H77" s="358"/>
      <c r="I77" s="280"/>
      <c r="J77" s="360"/>
      <c r="K77" s="360"/>
      <c r="L77" s="367" t="e">
        <f>mergeValue()</f>
        <v>#VALUE!</v>
      </c>
      <c r="M77" s="608" t="s">
        <v>102</v>
      </c>
      <c r="N77" s="609"/>
      <c r="O77" s="612"/>
      <c r="P77" s="612"/>
      <c r="Q77" s="612"/>
      <c r="R77" s="612"/>
      <c r="S77" s="612"/>
      <c r="T77" s="612"/>
      <c r="U77" s="612"/>
      <c r="V77" s="612"/>
      <c r="W77" s="365" t="s">
        <v>203</v>
      </c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</row>
    <row r="78" spans="1:35" s="143" customFormat="1" ht="22.5" hidden="1">
      <c r="A78" s="358"/>
      <c r="B78" s="358">
        <v>1</v>
      </c>
      <c r="C78" s="359"/>
      <c r="D78" s="359"/>
      <c r="E78" s="358"/>
      <c r="F78" s="358"/>
      <c r="G78" s="358"/>
      <c r="H78" s="358"/>
      <c r="I78" s="166"/>
      <c r="J78" s="366"/>
      <c r="L78" s="367" t="e">
        <f>mergeValue()&amp;"."&amp;mergeValue()</f>
        <v>#VALUE!</v>
      </c>
      <c r="M78" s="368" t="s">
        <v>74</v>
      </c>
      <c r="N78" s="369"/>
      <c r="O78" s="612"/>
      <c r="P78" s="612"/>
      <c r="Q78" s="612"/>
      <c r="R78" s="612"/>
      <c r="S78" s="612"/>
      <c r="T78" s="612"/>
      <c r="U78" s="612"/>
      <c r="V78" s="612"/>
      <c r="W78" s="272" t="s">
        <v>234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</row>
    <row r="79" spans="1:35" s="143" customFormat="1" ht="45" hidden="1">
      <c r="A79" s="358"/>
      <c r="B79" s="358"/>
      <c r="C79" s="358">
        <v>1</v>
      </c>
      <c r="D79" s="359"/>
      <c r="E79" s="358"/>
      <c r="F79" s="358"/>
      <c r="G79" s="358"/>
      <c r="H79" s="358"/>
      <c r="I79" s="370"/>
      <c r="J79" s="366"/>
      <c r="K79" s="158"/>
      <c r="L79" s="367" t="e">
        <f>mergeValue()&amp;"."&amp;mergeValue()&amp;"."&amp;mergeValue()</f>
        <v>#VALUE!</v>
      </c>
      <c r="M79" s="371" t="s">
        <v>235</v>
      </c>
      <c r="N79" s="369"/>
      <c r="O79" s="612"/>
      <c r="P79" s="612"/>
      <c r="Q79" s="612"/>
      <c r="R79" s="612"/>
      <c r="S79" s="612"/>
      <c r="T79" s="612"/>
      <c r="U79" s="612"/>
      <c r="V79" s="612"/>
      <c r="W79" s="272" t="s">
        <v>1658</v>
      </c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</row>
    <row r="80" spans="1:35" s="143" customFormat="1" ht="33.75" hidden="1">
      <c r="A80" s="358"/>
      <c r="B80" s="358"/>
      <c r="C80" s="358"/>
      <c r="D80" s="358">
        <v>1</v>
      </c>
      <c r="E80" s="358"/>
      <c r="F80" s="358"/>
      <c r="G80" s="358"/>
      <c r="H80" s="358"/>
      <c r="I80" s="157"/>
      <c r="J80" s="366"/>
      <c r="K80" s="158"/>
      <c r="L80" s="367" t="e">
        <f>mergeValue()&amp;"."&amp;mergeValue()&amp;"."&amp;mergeValue()&amp;"."&amp;mergeValue()</f>
        <v>#VALUE!</v>
      </c>
      <c r="M80" s="372" t="s">
        <v>204</v>
      </c>
      <c r="N80" s="369"/>
      <c r="O80" s="250"/>
      <c r="P80" s="250"/>
      <c r="Q80" s="250"/>
      <c r="R80" s="250"/>
      <c r="S80" s="250"/>
      <c r="T80" s="250"/>
      <c r="U80" s="250"/>
      <c r="V80" s="250"/>
      <c r="W80" s="272" t="s">
        <v>1659</v>
      </c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</row>
    <row r="81" spans="1:35" s="143" customFormat="1" ht="33.75" customHeight="1" hidden="1">
      <c r="A81" s="358"/>
      <c r="B81" s="358"/>
      <c r="C81" s="358"/>
      <c r="D81" s="358"/>
      <c r="E81" s="358">
        <v>1</v>
      </c>
      <c r="F81" s="358"/>
      <c r="G81" s="358"/>
      <c r="H81" s="358"/>
      <c r="I81" s="157"/>
      <c r="J81" s="157"/>
      <c r="K81" s="158"/>
      <c r="L81" s="367" t="e">
        <f>mergeValue()&amp;"."&amp;mergeValue()&amp;"."&amp;mergeValue()&amp;"."&amp;mergeValue()&amp;"."&amp;mergeValue()</f>
        <v>#VALUE!</v>
      </c>
      <c r="M81" s="373" t="s">
        <v>206</v>
      </c>
      <c r="N81" s="269"/>
      <c r="O81" s="374"/>
      <c r="P81" s="374"/>
      <c r="Q81" s="374"/>
      <c r="R81" s="374"/>
      <c r="S81" s="374"/>
      <c r="T81" s="374"/>
      <c r="U81" s="374"/>
      <c r="V81" s="374"/>
      <c r="W81" s="272" t="s">
        <v>208</v>
      </c>
      <c r="X81" s="148"/>
      <c r="Y81" s="145" t="e">
        <f>strCheckUnique()</f>
        <v>#VALUE!</v>
      </c>
      <c r="Z81" s="148"/>
      <c r="AA81" s="145"/>
      <c r="AB81" s="148"/>
      <c r="AC81" s="148"/>
      <c r="AD81" s="148"/>
      <c r="AE81" s="148"/>
      <c r="AF81" s="148"/>
      <c r="AG81" s="148"/>
      <c r="AH81" s="148"/>
      <c r="AI81" s="148"/>
    </row>
    <row r="82" spans="1:35" s="143" customFormat="1" ht="66" customHeight="1" hidden="1">
      <c r="A82" s="358"/>
      <c r="B82" s="358"/>
      <c r="C82" s="358"/>
      <c r="D82" s="358"/>
      <c r="E82" s="358"/>
      <c r="F82" s="359">
        <v>1</v>
      </c>
      <c r="G82" s="359"/>
      <c r="H82" s="359"/>
      <c r="I82" s="157"/>
      <c r="J82" s="157"/>
      <c r="K82" s="370"/>
      <c r="L82" s="367" t="e">
        <f>mergeValue()&amp;"."&amp;mergeValue()&amp;"."&amp;mergeValue()&amp;"."&amp;mergeValue()&amp;"."&amp;mergeValue()&amp;"."&amp;mergeValue()</f>
        <v>#VALUE!</v>
      </c>
      <c r="M82" s="375"/>
      <c r="N82" s="385"/>
      <c r="O82" s="377"/>
      <c r="P82" s="377"/>
      <c r="Q82" s="377"/>
      <c r="R82" s="378"/>
      <c r="S82" s="379" t="s">
        <v>73</v>
      </c>
      <c r="T82" s="378"/>
      <c r="U82" s="379" t="s">
        <v>26</v>
      </c>
      <c r="V82" s="380"/>
      <c r="W82" s="381" t="s">
        <v>211</v>
      </c>
      <c r="X82" s="148" t="e">
        <f>strCheckDate()</f>
        <v>#VALUE!</v>
      </c>
      <c r="Y82" s="145"/>
      <c r="Z82" s="145">
        <f>IF(M82="","",M82)</f>
        <v>0</v>
      </c>
      <c r="AA82" s="145"/>
      <c r="AB82" s="145"/>
      <c r="AC82" s="145"/>
      <c r="AD82" s="148"/>
      <c r="AE82" s="148"/>
      <c r="AF82" s="148"/>
      <c r="AG82" s="148"/>
      <c r="AH82" s="148"/>
      <c r="AI82" s="148"/>
    </row>
    <row r="83" spans="1:35" s="143" customFormat="1" ht="14.25" customHeight="1" hidden="1">
      <c r="A83" s="358"/>
      <c r="B83" s="358"/>
      <c r="C83" s="358"/>
      <c r="D83" s="358"/>
      <c r="E83" s="358"/>
      <c r="F83" s="359"/>
      <c r="G83" s="359"/>
      <c r="H83" s="359"/>
      <c r="I83" s="157"/>
      <c r="J83" s="157"/>
      <c r="K83" s="370"/>
      <c r="L83" s="383"/>
      <c r="M83" s="384"/>
      <c r="N83" s="385"/>
      <c r="O83" s="385"/>
      <c r="P83" s="386"/>
      <c r="Q83" s="387">
        <f>R82&amp;"-"&amp;T82</f>
        <v>0</v>
      </c>
      <c r="R83" s="378"/>
      <c r="S83" s="379"/>
      <c r="T83" s="378"/>
      <c r="U83" s="379"/>
      <c r="V83" s="380"/>
      <c r="W83" s="381"/>
      <c r="X83" s="148"/>
      <c r="Y83" s="145"/>
      <c r="Z83" s="145"/>
      <c r="AA83" s="145"/>
      <c r="AB83" s="145"/>
      <c r="AC83" s="145"/>
      <c r="AD83" s="148"/>
      <c r="AE83" s="148"/>
      <c r="AF83" s="148"/>
      <c r="AG83" s="148"/>
      <c r="AH83" s="148"/>
      <c r="AI83" s="148"/>
    </row>
    <row r="84" spans="1:35" ht="15" customHeight="1" hidden="1">
      <c r="A84" s="358"/>
      <c r="B84" s="358"/>
      <c r="C84" s="358"/>
      <c r="D84" s="358"/>
      <c r="E84" s="358"/>
      <c r="F84" s="359"/>
      <c r="G84" s="359"/>
      <c r="H84" s="359"/>
      <c r="I84" s="157"/>
      <c r="J84" s="157"/>
      <c r="K84" s="360"/>
      <c r="L84" s="388"/>
      <c r="M84" s="389" t="s">
        <v>212</v>
      </c>
      <c r="N84" s="395"/>
      <c r="O84" s="391"/>
      <c r="P84" s="391"/>
      <c r="Q84" s="391"/>
      <c r="R84" s="390"/>
      <c r="S84" s="181"/>
      <c r="T84" s="181"/>
      <c r="U84" s="181"/>
      <c r="V84" s="392"/>
      <c r="W84" s="381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</row>
    <row r="85" spans="1:35" ht="14.25" hidden="1">
      <c r="A85" s="358"/>
      <c r="B85" s="358"/>
      <c r="C85" s="358"/>
      <c r="D85" s="358"/>
      <c r="E85" s="359"/>
      <c r="F85" s="358"/>
      <c r="G85" s="358"/>
      <c r="H85" s="358"/>
      <c r="I85" s="157"/>
      <c r="J85" s="394"/>
      <c r="K85" s="360"/>
      <c r="L85" s="388"/>
      <c r="M85" s="395" t="s">
        <v>213</v>
      </c>
      <c r="N85" s="396"/>
      <c r="O85" s="391"/>
      <c r="P85" s="391"/>
      <c r="Q85" s="391"/>
      <c r="R85" s="390"/>
      <c r="S85" s="181"/>
      <c r="T85" s="181"/>
      <c r="U85" s="390"/>
      <c r="V85" s="181"/>
      <c r="W85" s="392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</row>
    <row r="86" spans="1:35" ht="14.25" hidden="1">
      <c r="A86" s="358"/>
      <c r="B86" s="358"/>
      <c r="C86" s="358"/>
      <c r="D86" s="359"/>
      <c r="E86" s="198"/>
      <c r="F86" s="358"/>
      <c r="G86" s="358"/>
      <c r="H86" s="358"/>
      <c r="I86" s="360"/>
      <c r="J86" s="394"/>
      <c r="K86" s="360"/>
      <c r="L86" s="388"/>
      <c r="M86" s="396" t="s">
        <v>214</v>
      </c>
      <c r="N86" s="454"/>
      <c r="O86" s="391"/>
      <c r="P86" s="391"/>
      <c r="Q86" s="391"/>
      <c r="R86" s="390"/>
      <c r="S86" s="181"/>
      <c r="T86" s="181"/>
      <c r="U86" s="390"/>
      <c r="V86" s="181"/>
      <c r="W86" s="392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</row>
    <row r="87" spans="1:35" ht="14.25" hidden="1">
      <c r="A87" s="358"/>
      <c r="B87" s="358"/>
      <c r="C87" s="359"/>
      <c r="D87" s="359"/>
      <c r="E87" s="198"/>
      <c r="F87" s="358"/>
      <c r="G87" s="358"/>
      <c r="H87" s="358"/>
      <c r="I87" s="360"/>
      <c r="J87" s="394"/>
      <c r="K87" s="360"/>
      <c r="L87" s="388"/>
      <c r="M87" s="454" t="s">
        <v>240</v>
      </c>
      <c r="N87" s="454"/>
      <c r="O87" s="454"/>
      <c r="P87" s="454"/>
      <c r="Q87" s="454"/>
      <c r="R87" s="390"/>
      <c r="S87" s="181"/>
      <c r="T87" s="181"/>
      <c r="U87" s="390"/>
      <c r="V87" s="181"/>
      <c r="W87" s="392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</row>
    <row r="88" spans="1:35" ht="14.25" hidden="1">
      <c r="A88" s="358"/>
      <c r="B88" s="359"/>
      <c r="C88" s="198"/>
      <c r="D88" s="198"/>
      <c r="E88" s="198"/>
      <c r="F88" s="358"/>
      <c r="G88" s="358"/>
      <c r="H88" s="358"/>
      <c r="I88" s="360"/>
      <c r="J88" s="394"/>
      <c r="K88" s="360"/>
      <c r="L88" s="388"/>
      <c r="M88" s="194" t="s">
        <v>97</v>
      </c>
      <c r="N88" s="454"/>
      <c r="O88" s="454"/>
      <c r="P88" s="454"/>
      <c r="Q88" s="454"/>
      <c r="R88" s="390"/>
      <c r="S88" s="181"/>
      <c r="T88" s="181"/>
      <c r="U88" s="390"/>
      <c r="V88" s="181"/>
      <c r="W88" s="392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</row>
    <row r="89" spans="1:35" ht="14.25" hidden="1">
      <c r="A89" s="359"/>
      <c r="B89" s="393"/>
      <c r="C89" s="393"/>
      <c r="D89" s="393"/>
      <c r="E89" s="610"/>
      <c r="F89" s="393"/>
      <c r="G89" s="358"/>
      <c r="H89" s="358"/>
      <c r="I89" s="166"/>
      <c r="J89" s="394"/>
      <c r="K89" s="370"/>
      <c r="L89" s="388"/>
      <c r="M89" s="407" t="s">
        <v>241</v>
      </c>
      <c r="N89" s="454"/>
      <c r="O89" s="454"/>
      <c r="P89" s="454"/>
      <c r="Q89" s="454"/>
      <c r="R89" s="390"/>
      <c r="S89" s="181"/>
      <c r="T89" s="181"/>
      <c r="U89" s="390"/>
      <c r="V89" s="181"/>
      <c r="W89" s="392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</row>
    <row r="90" spans="7:9" s="588" customFormat="1" ht="16.5" customHeight="1" hidden="1">
      <c r="G90" s="588" t="s">
        <v>1652</v>
      </c>
      <c r="I90" s="588" t="s">
        <v>83</v>
      </c>
    </row>
    <row r="91" spans="24:26" ht="16.5" customHeight="1" hidden="1">
      <c r="X91" s="604"/>
      <c r="Y91" s="2"/>
      <c r="Z91" s="2"/>
    </row>
    <row r="92" spans="7:40" ht="16.5" customHeight="1" hidden="1">
      <c r="G92" s="360"/>
      <c r="H92" s="360"/>
      <c r="I92" s="360"/>
      <c r="J92" s="360"/>
      <c r="K92" s="360"/>
      <c r="L92" s="613" t="s">
        <v>79</v>
      </c>
      <c r="M92" s="614" t="s">
        <v>102</v>
      </c>
      <c r="N92" s="461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5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</row>
    <row r="93" spans="7:40" s="143" customFormat="1" ht="15" customHeight="1" hidden="1">
      <c r="G93" s="455"/>
      <c r="H93" s="166"/>
      <c r="I93" s="166"/>
      <c r="J93" s="366"/>
      <c r="L93" s="616" t="s">
        <v>157</v>
      </c>
      <c r="M93" s="617" t="s">
        <v>74</v>
      </c>
      <c r="N93" s="618"/>
      <c r="O93" s="612"/>
      <c r="P93" s="612"/>
      <c r="Q93" s="612"/>
      <c r="R93" s="612"/>
      <c r="S93" s="612"/>
      <c r="T93" s="612"/>
      <c r="U93" s="612"/>
      <c r="V93" s="612"/>
      <c r="W93" s="612"/>
      <c r="X93" s="612"/>
      <c r="Y93" s="612"/>
      <c r="Z93" s="612"/>
      <c r="AA93" s="612"/>
      <c r="AB93" s="615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</row>
    <row r="94" spans="7:40" s="143" customFormat="1" ht="15" customHeight="1" hidden="1">
      <c r="G94" s="455"/>
      <c r="H94" s="166"/>
      <c r="I94" s="166"/>
      <c r="J94" s="366"/>
      <c r="L94" s="616" t="s">
        <v>1660</v>
      </c>
      <c r="M94" s="619" t="s">
        <v>1661</v>
      </c>
      <c r="N94" s="620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5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</row>
    <row r="95" spans="7:40" s="143" customFormat="1" ht="15" customHeight="1" hidden="1">
      <c r="G95" s="455"/>
      <c r="H95" s="166"/>
      <c r="I95" s="166"/>
      <c r="J95" s="366"/>
      <c r="L95" s="616" t="s">
        <v>1662</v>
      </c>
      <c r="M95" s="621" t="s">
        <v>1663</v>
      </c>
      <c r="N95" s="62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5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</row>
    <row r="96" spans="7:40" s="143" customFormat="1" ht="0" customHeight="1" hidden="1">
      <c r="G96" s="360"/>
      <c r="H96" s="166"/>
      <c r="I96" s="623"/>
      <c r="J96" s="366"/>
      <c r="L96" s="616"/>
      <c r="M96" s="373"/>
      <c r="N96" s="436"/>
      <c r="O96" s="624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6"/>
      <c r="AB96" s="627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</row>
    <row r="97" spans="7:40" s="143" customFormat="1" ht="15" customHeight="1" hidden="1">
      <c r="G97" s="628"/>
      <c r="H97" s="166"/>
      <c r="I97" s="427"/>
      <c r="J97" s="629"/>
      <c r="K97" s="630"/>
      <c r="L97" s="616" t="s">
        <v>1664</v>
      </c>
      <c r="M97" s="631" t="s">
        <v>206</v>
      </c>
      <c r="N97" s="632"/>
      <c r="O97" s="633"/>
      <c r="P97" s="633"/>
      <c r="Q97" s="633"/>
      <c r="R97" s="633"/>
      <c r="S97" s="633"/>
      <c r="T97" s="633"/>
      <c r="U97" s="633"/>
      <c r="V97" s="633"/>
      <c r="W97" s="633"/>
      <c r="X97" s="633"/>
      <c r="Y97" s="633"/>
      <c r="Z97" s="633"/>
      <c r="AA97" s="633"/>
      <c r="AB97" s="615"/>
      <c r="AC97" s="148"/>
      <c r="AD97" s="145" t="e">
        <f>strCheckUnique()</f>
        <v>#VALUE!</v>
      </c>
      <c r="AE97" s="148"/>
      <c r="AF97" s="145"/>
      <c r="AG97" s="148"/>
      <c r="AH97" s="148"/>
      <c r="AI97" s="148"/>
      <c r="AJ97" s="148"/>
      <c r="AK97" s="148"/>
      <c r="AL97" s="148"/>
      <c r="AM97" s="148"/>
      <c r="AN97" s="148"/>
    </row>
    <row r="98" spans="7:40" s="143" customFormat="1" ht="15" customHeight="1" hidden="1">
      <c r="G98" s="628"/>
      <c r="H98" s="166">
        <v>1</v>
      </c>
      <c r="I98" s="427"/>
      <c r="J98" s="428"/>
      <c r="K98" s="630"/>
      <c r="L98" s="383"/>
      <c r="M98" s="634"/>
      <c r="N98" s="384"/>
      <c r="O98" s="377"/>
      <c r="P98" s="635"/>
      <c r="Q98" s="635"/>
      <c r="R98" s="635"/>
      <c r="S98" s="635"/>
      <c r="T98" s="635"/>
      <c r="U98" s="635"/>
      <c r="V98" s="387">
        <f>W98&amp;"-"&amp;Y98</f>
        <v>0</v>
      </c>
      <c r="W98" s="636"/>
      <c r="X98" s="379" t="s">
        <v>73</v>
      </c>
      <c r="Y98" s="636"/>
      <c r="Z98" s="637" t="s">
        <v>26</v>
      </c>
      <c r="AA98" s="236"/>
      <c r="AB98" s="615"/>
      <c r="AC98" s="148" t="e">
        <f>strCheckDate()</f>
        <v>#VALUE!</v>
      </c>
      <c r="AD98" s="145"/>
      <c r="AE98" s="145">
        <f>IF(M98="","",M98)</f>
        <v>0</v>
      </c>
      <c r="AF98" s="145"/>
      <c r="AG98" s="145"/>
      <c r="AH98" s="145"/>
      <c r="AI98" s="148"/>
      <c r="AJ98" s="148"/>
      <c r="AK98" s="148"/>
      <c r="AL98" s="148"/>
      <c r="AM98" s="148"/>
      <c r="AN98" s="148"/>
    </row>
    <row r="99" spans="7:40" s="143" customFormat="1" ht="0" customHeight="1" hidden="1">
      <c r="G99" s="628"/>
      <c r="H99" s="166"/>
      <c r="I99" s="427"/>
      <c r="J99" s="428"/>
      <c r="K99" s="630"/>
      <c r="L99" s="383"/>
      <c r="M99" s="384"/>
      <c r="N99" s="384"/>
      <c r="O99" s="377"/>
      <c r="P99" s="635"/>
      <c r="Q99" s="635"/>
      <c r="R99" s="635"/>
      <c r="S99" s="635"/>
      <c r="T99" s="635"/>
      <c r="U99" s="387"/>
      <c r="V99" s="387"/>
      <c r="W99" s="636"/>
      <c r="X99" s="379"/>
      <c r="Y99" s="636"/>
      <c r="Z99" s="637"/>
      <c r="AA99" s="236"/>
      <c r="AB99" s="638"/>
      <c r="AC99" s="148"/>
      <c r="AD99" s="148"/>
      <c r="AE99" s="148"/>
      <c r="AF99" s="145">
        <f ca="1">OFFSET(AF99,-1,0)</f>
        <v>0</v>
      </c>
      <c r="AG99" s="148"/>
      <c r="AH99" s="148"/>
      <c r="AI99" s="148"/>
      <c r="AJ99" s="148"/>
      <c r="AK99" s="148"/>
      <c r="AL99" s="148"/>
      <c r="AM99" s="148"/>
      <c r="AN99" s="148"/>
    </row>
    <row r="100" spans="7:40" s="143" customFormat="1" ht="15" customHeight="1" hidden="1">
      <c r="G100" s="628"/>
      <c r="H100" s="166"/>
      <c r="I100" s="427"/>
      <c r="J100" s="428"/>
      <c r="K100" s="630"/>
      <c r="L100" s="639"/>
      <c r="M100" s="640"/>
      <c r="N100" s="641"/>
      <c r="O100" s="377"/>
      <c r="P100" s="635"/>
      <c r="Q100" s="635"/>
      <c r="R100" s="635"/>
      <c r="S100" s="635"/>
      <c r="T100" s="635"/>
      <c r="U100" s="635"/>
      <c r="V100" s="387">
        <f>W100&amp;"-"&amp;Y100</f>
        <v>0</v>
      </c>
      <c r="W100" s="636"/>
      <c r="X100" s="379" t="s">
        <v>73</v>
      </c>
      <c r="Y100" s="636"/>
      <c r="Z100" s="637" t="s">
        <v>26</v>
      </c>
      <c r="AA100" s="642"/>
      <c r="AB100" s="392"/>
      <c r="AC100" s="148" t="e">
        <f>strCheckDate()</f>
        <v>#VALUE!</v>
      </c>
      <c r="AD100" s="148"/>
      <c r="AE100" s="148"/>
      <c r="AF100" s="145"/>
      <c r="AG100" s="148"/>
      <c r="AH100" s="148"/>
      <c r="AI100" s="148"/>
      <c r="AJ100" s="148"/>
      <c r="AK100" s="148"/>
      <c r="AL100" s="148"/>
      <c r="AM100" s="148"/>
      <c r="AN100" s="148"/>
    </row>
    <row r="101" spans="7:40" s="143" customFormat="1" ht="0" customHeight="1" hidden="1">
      <c r="G101" s="628"/>
      <c r="H101" s="166"/>
      <c r="I101" s="427"/>
      <c r="J101" s="428"/>
      <c r="K101" s="630"/>
      <c r="L101" s="643"/>
      <c r="M101" s="644"/>
      <c r="N101" s="645"/>
      <c r="O101" s="377"/>
      <c r="P101" s="635"/>
      <c r="Q101" s="635"/>
      <c r="R101" s="635"/>
      <c r="S101" s="635"/>
      <c r="T101" s="635"/>
      <c r="U101" s="387"/>
      <c r="V101" s="387"/>
      <c r="W101" s="636"/>
      <c r="X101" s="379"/>
      <c r="Y101" s="636"/>
      <c r="Z101" s="637"/>
      <c r="AA101" s="642"/>
      <c r="AB101" s="646"/>
      <c r="AC101" s="148"/>
      <c r="AD101" s="148"/>
      <c r="AE101" s="148"/>
      <c r="AF101" s="145">
        <f ca="1">OFFSET(AF101,-1,0)</f>
        <v>0</v>
      </c>
      <c r="AG101" s="148"/>
      <c r="AH101" s="148"/>
      <c r="AI101" s="148"/>
      <c r="AJ101" s="148"/>
      <c r="AK101" s="148"/>
      <c r="AL101" s="148"/>
      <c r="AM101" s="148"/>
      <c r="AN101" s="148"/>
    </row>
    <row r="102" spans="7:40" s="143" customFormat="1" ht="15" customHeight="1" hidden="1">
      <c r="G102" s="628"/>
      <c r="H102" s="166"/>
      <c r="I102" s="427"/>
      <c r="J102" s="428"/>
      <c r="K102" s="630"/>
      <c r="L102" s="647"/>
      <c r="M102" s="648" t="s">
        <v>1665</v>
      </c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646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</row>
    <row r="103" spans="7:40" ht="15" customHeight="1" hidden="1">
      <c r="G103" s="628"/>
      <c r="H103" s="360"/>
      <c r="I103" s="427"/>
      <c r="J103" s="629"/>
      <c r="K103" s="360"/>
      <c r="L103" s="647"/>
      <c r="M103" s="649" t="s">
        <v>1666</v>
      </c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50"/>
      <c r="AA103" s="650"/>
      <c r="AB103" s="646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  <c r="AN103" s="393"/>
    </row>
    <row r="104" spans="7:40" ht="15" customHeight="1" hidden="1">
      <c r="G104" s="360"/>
      <c r="H104" s="360"/>
      <c r="I104" s="623"/>
      <c r="J104" s="394"/>
      <c r="K104" s="360"/>
      <c r="L104" s="388"/>
      <c r="M104" s="389" t="s">
        <v>213</v>
      </c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651"/>
      <c r="AA104" s="651"/>
      <c r="AB104" s="646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</row>
    <row r="105" spans="7:40" ht="15" customHeight="1" hidden="1">
      <c r="G105" s="455"/>
      <c r="H105" s="360"/>
      <c r="I105" s="360"/>
      <c r="J105" s="394"/>
      <c r="K105" s="360"/>
      <c r="L105" s="388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652"/>
      <c r="AA105" s="652"/>
      <c r="AB105" s="646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</row>
    <row r="106" spans="7:40" ht="15" customHeight="1" hidden="1">
      <c r="G106" s="455"/>
      <c r="H106" s="360"/>
      <c r="I106" s="360"/>
      <c r="J106" s="394"/>
      <c r="K106" s="360"/>
      <c r="L106" s="388"/>
      <c r="M106" s="396" t="s">
        <v>1667</v>
      </c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396"/>
      <c r="Z106" s="653"/>
      <c r="AA106" s="653"/>
      <c r="AB106" s="646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</row>
    <row r="107" spans="7:40" ht="15" customHeight="1" hidden="1">
      <c r="G107" s="455"/>
      <c r="H107" s="360"/>
      <c r="I107" s="360"/>
      <c r="J107" s="394"/>
      <c r="K107" s="360"/>
      <c r="L107" s="388"/>
      <c r="M107" s="454" t="s">
        <v>1668</v>
      </c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02"/>
      <c r="AA107" s="402"/>
      <c r="AB107" s="646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</row>
    <row r="108" spans="7:40" ht="15" customHeight="1" hidden="1">
      <c r="G108" s="455"/>
      <c r="H108" s="360"/>
      <c r="I108" s="360"/>
      <c r="J108" s="394"/>
      <c r="K108" s="360"/>
      <c r="L108" s="388"/>
      <c r="M108" s="194" t="s">
        <v>97</v>
      </c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654"/>
      <c r="AA108" s="654"/>
      <c r="AB108" s="646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</row>
    <row r="109" spans="7:40" s="143" customFormat="1" ht="15" customHeight="1" hidden="1">
      <c r="G109" s="628"/>
      <c r="H109" s="166"/>
      <c r="I109" s="360"/>
      <c r="J109" s="394"/>
      <c r="K109" s="394"/>
      <c r="L109" s="383"/>
      <c r="M109" s="640"/>
      <c r="N109" s="641"/>
      <c r="O109" s="377"/>
      <c r="P109" s="635"/>
      <c r="Q109" s="635"/>
      <c r="R109" s="635"/>
      <c r="S109" s="635"/>
      <c r="T109" s="635"/>
      <c r="U109" s="635"/>
      <c r="V109" s="635"/>
      <c r="W109" s="636"/>
      <c r="X109" s="379" t="s">
        <v>73</v>
      </c>
      <c r="Y109" s="636"/>
      <c r="Z109" s="655" t="s">
        <v>26</v>
      </c>
      <c r="AA109" s="236"/>
      <c r="AB109" s="656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</row>
    <row r="110" ht="16.5" customHeight="1" hidden="1"/>
    <row r="111" ht="16.5" customHeight="1" hidden="1"/>
    <row r="112" spans="7:9" s="588" customFormat="1" ht="16.5" customHeight="1" hidden="1">
      <c r="G112" s="588" t="s">
        <v>1652</v>
      </c>
      <c r="I112" s="588" t="s">
        <v>84</v>
      </c>
    </row>
    <row r="113" ht="16.5" customHeight="1" hidden="1">
      <c r="T113" s="604"/>
    </row>
    <row r="114" spans="7:35" ht="16.5" customHeight="1" hidden="1">
      <c r="G114" s="360"/>
      <c r="H114" s="360"/>
      <c r="I114" s="360"/>
      <c r="J114" s="360"/>
      <c r="K114" s="360"/>
      <c r="L114" s="613" t="s">
        <v>79</v>
      </c>
      <c r="M114" s="614" t="s">
        <v>102</v>
      </c>
      <c r="N114" s="461"/>
      <c r="O114" s="612"/>
      <c r="P114" s="612"/>
      <c r="Q114" s="612"/>
      <c r="R114" s="612"/>
      <c r="S114" s="612"/>
      <c r="T114" s="612"/>
      <c r="U114" s="612"/>
      <c r="V114" s="612"/>
      <c r="W114" s="615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</row>
    <row r="115" spans="7:35" s="143" customFormat="1" ht="15" customHeight="1" hidden="1">
      <c r="G115" s="455"/>
      <c r="H115" s="657"/>
      <c r="I115" s="657"/>
      <c r="J115" s="366"/>
      <c r="L115" s="616" t="s">
        <v>157</v>
      </c>
      <c r="M115" s="368" t="s">
        <v>74</v>
      </c>
      <c r="N115" s="618"/>
      <c r="O115" s="612"/>
      <c r="P115" s="612"/>
      <c r="Q115" s="612"/>
      <c r="R115" s="612"/>
      <c r="S115" s="612"/>
      <c r="T115" s="612"/>
      <c r="U115" s="612"/>
      <c r="V115" s="612"/>
      <c r="W115" s="615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</row>
    <row r="116" spans="7:35" s="143" customFormat="1" ht="15" customHeight="1" hidden="1">
      <c r="G116" s="455"/>
      <c r="H116" s="657"/>
      <c r="I116" s="657"/>
      <c r="J116" s="366"/>
      <c r="L116" s="616" t="s">
        <v>1660</v>
      </c>
      <c r="M116" s="371" t="s">
        <v>1661</v>
      </c>
      <c r="N116" s="620"/>
      <c r="O116" s="612"/>
      <c r="P116" s="612"/>
      <c r="Q116" s="612"/>
      <c r="R116" s="612"/>
      <c r="S116" s="612"/>
      <c r="T116" s="612"/>
      <c r="U116" s="612"/>
      <c r="V116" s="612"/>
      <c r="W116" s="615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</row>
    <row r="117" spans="7:35" s="143" customFormat="1" ht="15" customHeight="1" hidden="1">
      <c r="G117" s="455"/>
      <c r="H117" s="657"/>
      <c r="I117" s="657"/>
      <c r="J117" s="366"/>
      <c r="L117" s="616" t="s">
        <v>1662</v>
      </c>
      <c r="M117" s="372" t="s">
        <v>1663</v>
      </c>
      <c r="N117" s="622"/>
      <c r="O117" s="612"/>
      <c r="P117" s="612"/>
      <c r="Q117" s="612"/>
      <c r="R117" s="612"/>
      <c r="S117" s="612"/>
      <c r="T117" s="612"/>
      <c r="U117" s="612"/>
      <c r="V117" s="612"/>
      <c r="W117" s="615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</row>
    <row r="118" spans="7:35" s="143" customFormat="1" ht="24.75" customHeight="1" hidden="1">
      <c r="G118" s="360"/>
      <c r="H118" s="657"/>
      <c r="I118" s="427"/>
      <c r="J118" s="366"/>
      <c r="L118" s="616"/>
      <c r="M118" s="373"/>
      <c r="N118" s="436"/>
      <c r="O118" s="624"/>
      <c r="P118" s="625"/>
      <c r="Q118" s="625"/>
      <c r="R118" s="625"/>
      <c r="S118" s="625"/>
      <c r="T118" s="625"/>
      <c r="U118" s="625"/>
      <c r="V118" s="626"/>
      <c r="W118" s="627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</row>
    <row r="119" spans="7:35" s="143" customFormat="1" ht="15" customHeight="1" hidden="1">
      <c r="G119" s="628"/>
      <c r="H119" s="657"/>
      <c r="I119" s="427"/>
      <c r="J119" s="428"/>
      <c r="L119" s="616" t="s">
        <v>1664</v>
      </c>
      <c r="M119" s="631" t="s">
        <v>206</v>
      </c>
      <c r="N119" s="632"/>
      <c r="O119" s="633"/>
      <c r="P119" s="633"/>
      <c r="Q119" s="633"/>
      <c r="R119" s="633"/>
      <c r="S119" s="633"/>
      <c r="T119" s="633"/>
      <c r="U119" s="633"/>
      <c r="V119" s="633"/>
      <c r="W119" s="615"/>
      <c r="X119" s="148"/>
      <c r="Y119" s="145" t="e">
        <f>strCheckUnique()</f>
        <v>#VALUE!</v>
      </c>
      <c r="Z119" s="148"/>
      <c r="AA119" s="145"/>
      <c r="AB119" s="148"/>
      <c r="AC119" s="148"/>
      <c r="AD119" s="148"/>
      <c r="AE119" s="148"/>
      <c r="AF119" s="148"/>
      <c r="AG119" s="148"/>
      <c r="AH119" s="148"/>
      <c r="AI119" s="148"/>
    </row>
    <row r="120" spans="7:35" s="143" customFormat="1" ht="16.5" customHeight="1" hidden="1">
      <c r="G120" s="628"/>
      <c r="H120" s="657">
        <v>1</v>
      </c>
      <c r="I120" s="427"/>
      <c r="J120" s="428"/>
      <c r="K120" s="630"/>
      <c r="L120" s="383"/>
      <c r="M120" s="634"/>
      <c r="N120" s="384"/>
      <c r="O120" s="377"/>
      <c r="P120" s="377"/>
      <c r="Q120" s="377"/>
      <c r="R120" s="636"/>
      <c r="S120" s="379" t="s">
        <v>73</v>
      </c>
      <c r="T120" s="636"/>
      <c r="U120" s="637" t="s">
        <v>26</v>
      </c>
      <c r="V120" s="317"/>
      <c r="W120" s="615"/>
      <c r="X120" s="148" t="e">
        <f>strCheckDate()</f>
        <v>#VALUE!</v>
      </c>
      <c r="Y120" s="145"/>
      <c r="Z120" s="145">
        <f>IF(M120="","",M120)</f>
        <v>0</v>
      </c>
      <c r="AA120" s="145"/>
      <c r="AB120" s="145"/>
      <c r="AC120" s="145"/>
      <c r="AD120" s="148"/>
      <c r="AE120" s="148"/>
      <c r="AF120" s="148"/>
      <c r="AG120" s="148"/>
      <c r="AH120" s="148"/>
      <c r="AI120" s="148"/>
    </row>
    <row r="121" spans="7:35" s="143" customFormat="1" ht="0" customHeight="1" hidden="1">
      <c r="G121" s="628"/>
      <c r="H121" s="657"/>
      <c r="I121" s="427"/>
      <c r="J121" s="428"/>
      <c r="K121" s="630"/>
      <c r="L121" s="639"/>
      <c r="M121" s="384"/>
      <c r="N121" s="384"/>
      <c r="O121" s="384"/>
      <c r="P121" s="384"/>
      <c r="Q121" s="387">
        <f>R120&amp;"-"&amp;T120</f>
        <v>0</v>
      </c>
      <c r="R121" s="636"/>
      <c r="S121" s="379"/>
      <c r="T121" s="636"/>
      <c r="U121" s="637"/>
      <c r="V121" s="317"/>
      <c r="W121" s="627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</row>
    <row r="122" spans="7:35" ht="15" customHeight="1" hidden="1">
      <c r="G122" s="628"/>
      <c r="H122" s="360"/>
      <c r="I122" s="427"/>
      <c r="J122" s="428"/>
      <c r="K122" s="360"/>
      <c r="L122" s="388"/>
      <c r="M122" s="649" t="s">
        <v>1666</v>
      </c>
      <c r="N122" s="649"/>
      <c r="O122" s="649"/>
      <c r="P122" s="649"/>
      <c r="Q122" s="649"/>
      <c r="R122" s="649"/>
      <c r="S122" s="649"/>
      <c r="T122" s="649"/>
      <c r="U122" s="650"/>
      <c r="V122" s="658"/>
      <c r="W122" s="392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</row>
    <row r="123" spans="7:35" ht="15" customHeight="1" hidden="1">
      <c r="G123" s="360"/>
      <c r="H123" s="360"/>
      <c r="I123" s="427"/>
      <c r="J123" s="394"/>
      <c r="K123" s="360"/>
      <c r="L123" s="388"/>
      <c r="M123" s="389" t="s">
        <v>213</v>
      </c>
      <c r="N123" s="389"/>
      <c r="O123" s="389"/>
      <c r="P123" s="389"/>
      <c r="Q123" s="389"/>
      <c r="R123" s="389"/>
      <c r="S123" s="389"/>
      <c r="T123" s="389"/>
      <c r="U123" s="651"/>
      <c r="V123" s="658"/>
      <c r="W123" s="646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</row>
    <row r="124" spans="7:35" ht="15" customHeight="1" hidden="1">
      <c r="G124" s="455"/>
      <c r="H124" s="360"/>
      <c r="I124" s="360"/>
      <c r="J124" s="394"/>
      <c r="K124" s="360"/>
      <c r="L124" s="388"/>
      <c r="M124" s="395"/>
      <c r="N124" s="395"/>
      <c r="O124" s="395"/>
      <c r="P124" s="395"/>
      <c r="Q124" s="395"/>
      <c r="R124" s="395"/>
      <c r="S124" s="395"/>
      <c r="T124" s="395"/>
      <c r="U124" s="652"/>
      <c r="V124" s="658"/>
      <c r="W124" s="646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</row>
    <row r="125" spans="7:35" ht="15" customHeight="1" hidden="1">
      <c r="G125" s="455"/>
      <c r="H125" s="360"/>
      <c r="I125" s="360"/>
      <c r="J125" s="394"/>
      <c r="K125" s="360"/>
      <c r="L125" s="388"/>
      <c r="M125" s="396" t="s">
        <v>1667</v>
      </c>
      <c r="N125" s="396"/>
      <c r="O125" s="396"/>
      <c r="P125" s="396"/>
      <c r="Q125" s="396"/>
      <c r="R125" s="396"/>
      <c r="S125" s="396"/>
      <c r="T125" s="396"/>
      <c r="U125" s="653"/>
      <c r="V125" s="658"/>
      <c r="W125" s="646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</row>
    <row r="126" spans="7:35" ht="15" customHeight="1" hidden="1">
      <c r="G126" s="455"/>
      <c r="H126" s="360"/>
      <c r="I126" s="360"/>
      <c r="J126" s="394"/>
      <c r="K126" s="360"/>
      <c r="L126" s="388"/>
      <c r="M126" s="454" t="s">
        <v>1668</v>
      </c>
      <c r="N126" s="454"/>
      <c r="O126" s="454"/>
      <c r="P126" s="454"/>
      <c r="Q126" s="454"/>
      <c r="R126" s="454"/>
      <c r="S126" s="454"/>
      <c r="T126" s="454"/>
      <c r="U126" s="402"/>
      <c r="V126" s="658"/>
      <c r="W126" s="646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</row>
    <row r="127" spans="7:35" ht="15" customHeight="1" hidden="1">
      <c r="G127" s="455"/>
      <c r="H127" s="360"/>
      <c r="I127" s="360"/>
      <c r="J127" s="394"/>
      <c r="K127" s="360"/>
      <c r="L127" s="388"/>
      <c r="M127" s="194" t="s">
        <v>97</v>
      </c>
      <c r="N127" s="194"/>
      <c r="O127" s="194"/>
      <c r="P127" s="194"/>
      <c r="Q127" s="194"/>
      <c r="R127" s="194"/>
      <c r="S127" s="194"/>
      <c r="T127" s="194"/>
      <c r="U127" s="654"/>
      <c r="V127" s="658"/>
      <c r="W127" s="646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</row>
    <row r="128" spans="24:34" ht="16.5" customHeight="1" hidden="1"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</row>
    <row r="129" spans="7:34" s="588" customFormat="1" ht="16.5" customHeight="1" hidden="1">
      <c r="G129" s="588" t="s">
        <v>1652</v>
      </c>
      <c r="I129" s="588" t="s">
        <v>85</v>
      </c>
      <c r="X129" s="611"/>
      <c r="Y129" s="611"/>
      <c r="Z129" s="611"/>
      <c r="AA129" s="611"/>
      <c r="AB129" s="611"/>
      <c r="AC129" s="611"/>
      <c r="AD129" s="611"/>
      <c r="AE129" s="611"/>
      <c r="AF129" s="611"/>
      <c r="AG129" s="611"/>
      <c r="AH129" s="611"/>
    </row>
    <row r="130" spans="20:34" ht="16.5" customHeight="1" hidden="1">
      <c r="T130" s="604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</row>
    <row r="131" spans="7:35" ht="16.5" customHeight="1" hidden="1">
      <c r="G131" s="360"/>
      <c r="H131" s="360"/>
      <c r="I131" s="360"/>
      <c r="J131" s="360"/>
      <c r="K131" s="360"/>
      <c r="L131" s="613" t="s">
        <v>79</v>
      </c>
      <c r="M131" s="614" t="s">
        <v>102</v>
      </c>
      <c r="N131" s="461"/>
      <c r="O131" s="612"/>
      <c r="P131" s="612"/>
      <c r="Q131" s="612"/>
      <c r="R131" s="612"/>
      <c r="S131" s="612"/>
      <c r="T131" s="612"/>
      <c r="U131" s="612"/>
      <c r="V131" s="612"/>
      <c r="W131" s="615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</row>
    <row r="132" spans="7:35" s="143" customFormat="1" ht="15" customHeight="1" hidden="1">
      <c r="G132" s="455"/>
      <c r="H132" s="657"/>
      <c r="I132" s="657"/>
      <c r="J132" s="366"/>
      <c r="L132" s="616" t="s">
        <v>157</v>
      </c>
      <c r="M132" s="368" t="s">
        <v>74</v>
      </c>
      <c r="N132" s="618"/>
      <c r="O132" s="612"/>
      <c r="P132" s="612"/>
      <c r="Q132" s="612"/>
      <c r="R132" s="612"/>
      <c r="S132" s="612"/>
      <c r="T132" s="612"/>
      <c r="U132" s="612"/>
      <c r="V132" s="612"/>
      <c r="W132" s="615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</row>
    <row r="133" spans="7:35" s="143" customFormat="1" ht="15" customHeight="1" hidden="1">
      <c r="G133" s="455"/>
      <c r="H133" s="657"/>
      <c r="I133" s="657"/>
      <c r="J133" s="366"/>
      <c r="L133" s="616" t="s">
        <v>1660</v>
      </c>
      <c r="M133" s="371" t="s">
        <v>1661</v>
      </c>
      <c r="N133" s="620"/>
      <c r="O133" s="612"/>
      <c r="P133" s="612"/>
      <c r="Q133" s="612"/>
      <c r="R133" s="612"/>
      <c r="S133" s="612"/>
      <c r="T133" s="612"/>
      <c r="U133" s="612"/>
      <c r="V133" s="612"/>
      <c r="W133" s="615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</row>
    <row r="134" spans="7:35" s="143" customFormat="1" ht="15" customHeight="1" hidden="1">
      <c r="G134" s="455"/>
      <c r="H134" s="657"/>
      <c r="I134" s="657"/>
      <c r="J134" s="366"/>
      <c r="L134" s="616" t="s">
        <v>1662</v>
      </c>
      <c r="M134" s="372" t="s">
        <v>1663</v>
      </c>
      <c r="N134" s="622"/>
      <c r="O134" s="612"/>
      <c r="P134" s="612"/>
      <c r="Q134" s="612"/>
      <c r="R134" s="612"/>
      <c r="S134" s="612"/>
      <c r="T134" s="612"/>
      <c r="U134" s="612"/>
      <c r="V134" s="612"/>
      <c r="W134" s="615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</row>
    <row r="135" spans="7:35" s="143" customFormat="1" ht="24.75" customHeight="1" hidden="1">
      <c r="G135" s="360"/>
      <c r="H135" s="657"/>
      <c r="I135" s="427"/>
      <c r="J135" s="366"/>
      <c r="L135" s="616"/>
      <c r="M135" s="373"/>
      <c r="N135" s="436"/>
      <c r="O135" s="624"/>
      <c r="P135" s="625"/>
      <c r="Q135" s="625"/>
      <c r="R135" s="625"/>
      <c r="S135" s="625"/>
      <c r="T135" s="625"/>
      <c r="U135" s="625"/>
      <c r="V135" s="626"/>
      <c r="W135" s="627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</row>
    <row r="136" spans="7:35" s="143" customFormat="1" ht="15" customHeight="1" hidden="1">
      <c r="G136" s="628"/>
      <c r="H136" s="657"/>
      <c r="I136" s="427"/>
      <c r="J136" s="428"/>
      <c r="L136" s="616" t="s">
        <v>1664</v>
      </c>
      <c r="M136" s="631" t="s">
        <v>206</v>
      </c>
      <c r="N136" s="632"/>
      <c r="O136" s="633"/>
      <c r="P136" s="633"/>
      <c r="Q136" s="633"/>
      <c r="R136" s="633"/>
      <c r="S136" s="633"/>
      <c r="T136" s="633"/>
      <c r="U136" s="633"/>
      <c r="V136" s="633"/>
      <c r="W136" s="615"/>
      <c r="X136" s="148"/>
      <c r="Y136" s="145" t="e">
        <f>strCheckUnique()</f>
        <v>#VALUE!</v>
      </c>
      <c r="Z136" s="148"/>
      <c r="AA136" s="145"/>
      <c r="AB136" s="148"/>
      <c r="AC136" s="148"/>
      <c r="AD136" s="148"/>
      <c r="AE136" s="148"/>
      <c r="AF136" s="148"/>
      <c r="AG136" s="148"/>
      <c r="AH136" s="148"/>
      <c r="AI136" s="148"/>
    </row>
    <row r="137" spans="7:35" s="143" customFormat="1" ht="16.5" customHeight="1" hidden="1">
      <c r="G137" s="628"/>
      <c r="H137" s="657">
        <v>1</v>
      </c>
      <c r="I137" s="427"/>
      <c r="J137" s="428"/>
      <c r="K137" s="630"/>
      <c r="L137" s="383"/>
      <c r="M137" s="634"/>
      <c r="N137" s="384"/>
      <c r="O137" s="377"/>
      <c r="P137" s="377"/>
      <c r="Q137" s="377"/>
      <c r="R137" s="636"/>
      <c r="S137" s="379" t="s">
        <v>73</v>
      </c>
      <c r="T137" s="636"/>
      <c r="U137" s="637" t="s">
        <v>26</v>
      </c>
      <c r="V137" s="317"/>
      <c r="W137" s="615"/>
      <c r="X137" s="148" t="e">
        <f>strCheckDate()</f>
        <v>#VALUE!</v>
      </c>
      <c r="Y137" s="145"/>
      <c r="Z137" s="145">
        <f>IF(M137="","",M137)</f>
        <v>0</v>
      </c>
      <c r="AA137" s="145"/>
      <c r="AB137" s="145"/>
      <c r="AC137" s="145"/>
      <c r="AD137" s="148"/>
      <c r="AE137" s="148"/>
      <c r="AF137" s="148"/>
      <c r="AG137" s="148"/>
      <c r="AH137" s="148"/>
      <c r="AI137" s="148"/>
    </row>
    <row r="138" spans="7:35" s="143" customFormat="1" ht="0" customHeight="1" hidden="1">
      <c r="G138" s="628"/>
      <c r="H138" s="657"/>
      <c r="I138" s="427"/>
      <c r="J138" s="428"/>
      <c r="K138" s="630"/>
      <c r="L138" s="639"/>
      <c r="M138" s="384"/>
      <c r="N138" s="384"/>
      <c r="O138" s="384"/>
      <c r="P138" s="384"/>
      <c r="Q138" s="387">
        <f>R137&amp;"-"&amp;T137</f>
        <v>0</v>
      </c>
      <c r="R138" s="636"/>
      <c r="S138" s="379"/>
      <c r="T138" s="636"/>
      <c r="U138" s="637"/>
      <c r="V138" s="317"/>
      <c r="W138" s="627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</row>
    <row r="139" spans="7:35" ht="15" customHeight="1" hidden="1">
      <c r="G139" s="628"/>
      <c r="H139" s="360"/>
      <c r="I139" s="427"/>
      <c r="J139" s="428"/>
      <c r="K139" s="360"/>
      <c r="L139" s="388"/>
      <c r="M139" s="649" t="s">
        <v>1666</v>
      </c>
      <c r="N139" s="649"/>
      <c r="O139" s="649"/>
      <c r="P139" s="649"/>
      <c r="Q139" s="649"/>
      <c r="R139" s="649"/>
      <c r="S139" s="649"/>
      <c r="T139" s="649"/>
      <c r="U139" s="650"/>
      <c r="V139" s="658"/>
      <c r="W139" s="392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  <c r="AH139" s="393"/>
      <c r="AI139" s="393"/>
    </row>
    <row r="140" spans="7:35" ht="15" customHeight="1" hidden="1">
      <c r="G140" s="360"/>
      <c r="H140" s="360"/>
      <c r="I140" s="427"/>
      <c r="J140" s="394"/>
      <c r="K140" s="360"/>
      <c r="L140" s="388"/>
      <c r="M140" s="389" t="s">
        <v>213</v>
      </c>
      <c r="N140" s="389"/>
      <c r="O140" s="389"/>
      <c r="P140" s="389"/>
      <c r="Q140" s="389"/>
      <c r="R140" s="389"/>
      <c r="S140" s="389"/>
      <c r="T140" s="389"/>
      <c r="U140" s="651"/>
      <c r="V140" s="658"/>
      <c r="W140" s="646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</row>
    <row r="141" spans="7:35" ht="15" customHeight="1" hidden="1">
      <c r="G141" s="455"/>
      <c r="H141" s="360"/>
      <c r="I141" s="360"/>
      <c r="J141" s="394"/>
      <c r="K141" s="360"/>
      <c r="L141" s="388"/>
      <c r="M141" s="395"/>
      <c r="N141" s="395"/>
      <c r="O141" s="395"/>
      <c r="P141" s="395"/>
      <c r="Q141" s="395"/>
      <c r="R141" s="395"/>
      <c r="S141" s="395"/>
      <c r="T141" s="395"/>
      <c r="U141" s="652"/>
      <c r="V141" s="658"/>
      <c r="W141" s="646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</row>
    <row r="142" spans="7:35" ht="15" customHeight="1" hidden="1">
      <c r="G142" s="455"/>
      <c r="H142" s="360"/>
      <c r="I142" s="360"/>
      <c r="J142" s="394"/>
      <c r="K142" s="360"/>
      <c r="L142" s="388"/>
      <c r="M142" s="396" t="s">
        <v>1667</v>
      </c>
      <c r="N142" s="396"/>
      <c r="O142" s="396"/>
      <c r="P142" s="396"/>
      <c r="Q142" s="396"/>
      <c r="R142" s="396"/>
      <c r="S142" s="396"/>
      <c r="T142" s="396"/>
      <c r="U142" s="653"/>
      <c r="V142" s="658"/>
      <c r="W142" s="646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</row>
    <row r="143" spans="7:35" ht="15" customHeight="1" hidden="1">
      <c r="G143" s="455"/>
      <c r="H143" s="360"/>
      <c r="I143" s="360"/>
      <c r="J143" s="394"/>
      <c r="K143" s="360"/>
      <c r="L143" s="388"/>
      <c r="M143" s="454" t="s">
        <v>1668</v>
      </c>
      <c r="N143" s="454"/>
      <c r="O143" s="454"/>
      <c r="P143" s="454"/>
      <c r="Q143" s="454"/>
      <c r="R143" s="454"/>
      <c r="S143" s="454"/>
      <c r="T143" s="454"/>
      <c r="U143" s="402"/>
      <c r="V143" s="658"/>
      <c r="W143" s="646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</row>
    <row r="144" spans="7:35" ht="15" customHeight="1" hidden="1">
      <c r="G144" s="455"/>
      <c r="H144" s="360"/>
      <c r="I144" s="360"/>
      <c r="J144" s="394"/>
      <c r="K144" s="360"/>
      <c r="L144" s="388"/>
      <c r="M144" s="194" t="s">
        <v>97</v>
      </c>
      <c r="N144" s="194"/>
      <c r="O144" s="194"/>
      <c r="P144" s="194"/>
      <c r="Q144" s="194"/>
      <c r="R144" s="194"/>
      <c r="S144" s="194"/>
      <c r="T144" s="194"/>
      <c r="U144" s="654"/>
      <c r="V144" s="658"/>
      <c r="W144" s="646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</row>
    <row r="145" spans="24:34" ht="16.5" customHeight="1" hidden="1"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</row>
    <row r="146" spans="7:34" s="588" customFormat="1" ht="16.5" customHeight="1" hidden="1">
      <c r="G146" s="588" t="s">
        <v>1652</v>
      </c>
      <c r="I146" s="588" t="s">
        <v>108</v>
      </c>
      <c r="X146" s="611"/>
      <c r="Y146" s="611"/>
      <c r="Z146" s="611"/>
      <c r="AA146" s="611"/>
      <c r="AB146" s="611"/>
      <c r="AC146" s="611"/>
      <c r="AD146" s="611"/>
      <c r="AE146" s="611"/>
      <c r="AF146" s="611"/>
      <c r="AG146" s="611"/>
      <c r="AH146" s="611"/>
    </row>
    <row r="147" spans="20:34" ht="16.5" customHeight="1" hidden="1">
      <c r="T147" s="604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</row>
    <row r="148" spans="7:35" ht="16.5" customHeight="1" hidden="1">
      <c r="G148" s="360"/>
      <c r="H148" s="360"/>
      <c r="I148" s="360"/>
      <c r="J148" s="360"/>
      <c r="K148" s="360"/>
      <c r="L148" s="613" t="s">
        <v>79</v>
      </c>
      <c r="M148" s="614" t="s">
        <v>102</v>
      </c>
      <c r="N148" s="461"/>
      <c r="O148" s="612"/>
      <c r="P148" s="612"/>
      <c r="Q148" s="612"/>
      <c r="R148" s="612"/>
      <c r="S148" s="612"/>
      <c r="T148" s="612"/>
      <c r="U148" s="612"/>
      <c r="V148" s="612"/>
      <c r="W148" s="615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</row>
    <row r="149" spans="7:35" s="143" customFormat="1" ht="15" customHeight="1" hidden="1">
      <c r="G149" s="455"/>
      <c r="H149" s="657"/>
      <c r="I149" s="657"/>
      <c r="J149" s="366"/>
      <c r="L149" s="616" t="s">
        <v>157</v>
      </c>
      <c r="M149" s="368" t="s">
        <v>74</v>
      </c>
      <c r="N149" s="618"/>
      <c r="O149" s="612"/>
      <c r="P149" s="612"/>
      <c r="Q149" s="612"/>
      <c r="R149" s="612"/>
      <c r="S149" s="612"/>
      <c r="T149" s="612"/>
      <c r="U149" s="612"/>
      <c r="V149" s="612"/>
      <c r="W149" s="615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</row>
    <row r="150" spans="7:35" s="143" customFormat="1" ht="15" customHeight="1" hidden="1">
      <c r="G150" s="455"/>
      <c r="H150" s="657"/>
      <c r="I150" s="657"/>
      <c r="J150" s="366"/>
      <c r="L150" s="616" t="s">
        <v>1660</v>
      </c>
      <c r="M150" s="371" t="s">
        <v>1661</v>
      </c>
      <c r="N150" s="620"/>
      <c r="O150" s="612"/>
      <c r="P150" s="612"/>
      <c r="Q150" s="612"/>
      <c r="R150" s="612"/>
      <c r="S150" s="612"/>
      <c r="T150" s="612"/>
      <c r="U150" s="612"/>
      <c r="V150" s="612"/>
      <c r="W150" s="615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</row>
    <row r="151" spans="7:35" s="143" customFormat="1" ht="15" customHeight="1" hidden="1">
      <c r="G151" s="455"/>
      <c r="H151" s="657"/>
      <c r="I151" s="657"/>
      <c r="J151" s="366"/>
      <c r="L151" s="616" t="s">
        <v>1662</v>
      </c>
      <c r="M151" s="372" t="s">
        <v>1663</v>
      </c>
      <c r="N151" s="622"/>
      <c r="O151" s="612"/>
      <c r="P151" s="612"/>
      <c r="Q151" s="612"/>
      <c r="R151" s="612"/>
      <c r="S151" s="612"/>
      <c r="T151" s="612"/>
      <c r="U151" s="612"/>
      <c r="V151" s="612"/>
      <c r="W151" s="615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</row>
    <row r="152" spans="7:35" s="143" customFormat="1" ht="24.75" customHeight="1" hidden="1">
      <c r="G152" s="360"/>
      <c r="H152" s="657"/>
      <c r="I152" s="427"/>
      <c r="J152" s="366"/>
      <c r="L152" s="616" t="s">
        <v>1669</v>
      </c>
      <c r="M152" s="373" t="s">
        <v>1670</v>
      </c>
      <c r="N152" s="436"/>
      <c r="O152" s="374"/>
      <c r="P152" s="374"/>
      <c r="Q152" s="374"/>
      <c r="R152" s="374"/>
      <c r="S152" s="374"/>
      <c r="T152" s="374"/>
      <c r="U152" s="374"/>
      <c r="V152" s="374"/>
      <c r="W152" s="615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</row>
    <row r="153" spans="7:35" s="143" customFormat="1" ht="15" customHeight="1" hidden="1">
      <c r="G153" s="628"/>
      <c r="H153" s="657"/>
      <c r="I153" s="427"/>
      <c r="J153" s="428"/>
      <c r="L153" s="616" t="s">
        <v>1664</v>
      </c>
      <c r="M153" s="631" t="s">
        <v>206</v>
      </c>
      <c r="N153" s="632"/>
      <c r="O153" s="633"/>
      <c r="P153" s="633"/>
      <c r="Q153" s="633"/>
      <c r="R153" s="633"/>
      <c r="S153" s="633"/>
      <c r="T153" s="633"/>
      <c r="U153" s="633"/>
      <c r="V153" s="633"/>
      <c r="W153" s="615"/>
      <c r="X153" s="148"/>
      <c r="Y153" s="145" t="e">
        <f>strCheckUnique()</f>
        <v>#VALUE!</v>
      </c>
      <c r="Z153" s="148"/>
      <c r="AA153" s="145"/>
      <c r="AB153" s="148"/>
      <c r="AC153" s="148"/>
      <c r="AD153" s="148"/>
      <c r="AE153" s="148"/>
      <c r="AF153" s="148"/>
      <c r="AG153" s="148"/>
      <c r="AH153" s="148"/>
      <c r="AI153" s="148"/>
    </row>
    <row r="154" spans="7:35" s="143" customFormat="1" ht="15.75" customHeight="1" hidden="1">
      <c r="G154" s="628"/>
      <c r="H154" s="657">
        <v>1</v>
      </c>
      <c r="I154" s="427"/>
      <c r="J154" s="428"/>
      <c r="K154" s="630"/>
      <c r="L154" s="383"/>
      <c r="M154" s="634"/>
      <c r="N154" s="384"/>
      <c r="O154" s="659"/>
      <c r="P154" s="377"/>
      <c r="Q154" s="377"/>
      <c r="R154" s="636"/>
      <c r="S154" s="379" t="s">
        <v>73</v>
      </c>
      <c r="T154" s="636"/>
      <c r="U154" s="637" t="s">
        <v>26</v>
      </c>
      <c r="V154" s="317"/>
      <c r="W154" s="615"/>
      <c r="X154" s="148" t="e">
        <f>strCheckDate()</f>
        <v>#VALUE!</v>
      </c>
      <c r="Y154" s="145"/>
      <c r="Z154" s="145">
        <f>IF(M154="","",M154)</f>
        <v>0</v>
      </c>
      <c r="AA154" s="145"/>
      <c r="AB154" s="145"/>
      <c r="AC154" s="145"/>
      <c r="AD154" s="148"/>
      <c r="AE154" s="148"/>
      <c r="AF154" s="148"/>
      <c r="AG154" s="148"/>
      <c r="AH154" s="148"/>
      <c r="AI154" s="148"/>
    </row>
    <row r="155" spans="7:35" s="143" customFormat="1" ht="0" customHeight="1" hidden="1">
      <c r="G155" s="628"/>
      <c r="H155" s="657"/>
      <c r="I155" s="427"/>
      <c r="J155" s="428"/>
      <c r="K155" s="630"/>
      <c r="L155" s="639"/>
      <c r="M155" s="384"/>
      <c r="N155" s="384"/>
      <c r="O155" s="384"/>
      <c r="P155" s="384"/>
      <c r="Q155" s="387">
        <f>R154&amp;"-"&amp;T154</f>
        <v>0</v>
      </c>
      <c r="R155" s="636"/>
      <c r="S155" s="379"/>
      <c r="T155" s="636"/>
      <c r="U155" s="637"/>
      <c r="V155" s="317"/>
      <c r="W155" s="627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</row>
    <row r="156" spans="7:35" ht="15" customHeight="1" hidden="1">
      <c r="G156" s="628"/>
      <c r="H156" s="360"/>
      <c r="I156" s="427"/>
      <c r="J156" s="428"/>
      <c r="K156" s="360"/>
      <c r="L156" s="388"/>
      <c r="M156" s="649" t="s">
        <v>1666</v>
      </c>
      <c r="N156" s="649"/>
      <c r="O156" s="649"/>
      <c r="P156" s="649"/>
      <c r="Q156" s="649"/>
      <c r="R156" s="649"/>
      <c r="S156" s="649"/>
      <c r="T156" s="649"/>
      <c r="U156" s="650"/>
      <c r="V156" s="658"/>
      <c r="W156" s="392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</row>
    <row r="157" spans="7:35" ht="15" customHeight="1" hidden="1">
      <c r="G157" s="360"/>
      <c r="H157" s="360"/>
      <c r="I157" s="427"/>
      <c r="J157" s="394"/>
      <c r="K157" s="360"/>
      <c r="L157" s="388"/>
      <c r="M157" s="389" t="s">
        <v>213</v>
      </c>
      <c r="N157" s="389"/>
      <c r="O157" s="389"/>
      <c r="P157" s="389"/>
      <c r="Q157" s="389"/>
      <c r="R157" s="389"/>
      <c r="S157" s="389"/>
      <c r="T157" s="389"/>
      <c r="U157" s="651"/>
      <c r="V157" s="658"/>
      <c r="W157" s="646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</row>
    <row r="158" spans="7:35" ht="15" customHeight="1" hidden="1">
      <c r="G158" s="455"/>
      <c r="H158" s="360"/>
      <c r="I158" s="360"/>
      <c r="J158" s="394"/>
      <c r="K158" s="360"/>
      <c r="L158" s="388"/>
      <c r="M158" s="395" t="s">
        <v>1671</v>
      </c>
      <c r="N158" s="395"/>
      <c r="O158" s="395"/>
      <c r="P158" s="395"/>
      <c r="Q158" s="395"/>
      <c r="R158" s="395"/>
      <c r="S158" s="395"/>
      <c r="T158" s="395"/>
      <c r="U158" s="652"/>
      <c r="V158" s="658"/>
      <c r="W158" s="646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</row>
    <row r="159" spans="7:35" ht="15" customHeight="1" hidden="1">
      <c r="G159" s="455"/>
      <c r="H159" s="360"/>
      <c r="I159" s="360"/>
      <c r="J159" s="394"/>
      <c r="K159" s="360"/>
      <c r="L159" s="388"/>
      <c r="M159" s="396" t="s">
        <v>1667</v>
      </c>
      <c r="N159" s="396"/>
      <c r="O159" s="396"/>
      <c r="P159" s="396"/>
      <c r="Q159" s="396"/>
      <c r="R159" s="396"/>
      <c r="S159" s="396"/>
      <c r="T159" s="396"/>
      <c r="U159" s="653"/>
      <c r="V159" s="658"/>
      <c r="W159" s="646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</row>
    <row r="160" spans="7:35" ht="15" customHeight="1" hidden="1">
      <c r="G160" s="455"/>
      <c r="H160" s="360"/>
      <c r="I160" s="360"/>
      <c r="J160" s="394"/>
      <c r="K160" s="360"/>
      <c r="L160" s="388"/>
      <c r="M160" s="454" t="s">
        <v>1668</v>
      </c>
      <c r="N160" s="454"/>
      <c r="O160" s="454"/>
      <c r="P160" s="454"/>
      <c r="Q160" s="454"/>
      <c r="R160" s="454"/>
      <c r="S160" s="454"/>
      <c r="T160" s="454"/>
      <c r="U160" s="402"/>
      <c r="V160" s="658"/>
      <c r="W160" s="646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</row>
    <row r="161" spans="7:35" ht="7.5" customHeight="1" hidden="1">
      <c r="G161" s="455"/>
      <c r="H161" s="360"/>
      <c r="I161" s="360"/>
      <c r="J161" s="394"/>
      <c r="K161" s="360"/>
      <c r="L161" s="388"/>
      <c r="M161" s="194" t="s">
        <v>97</v>
      </c>
      <c r="N161" s="194"/>
      <c r="O161" s="194"/>
      <c r="P161" s="194"/>
      <c r="Q161" s="194"/>
      <c r="R161" s="194"/>
      <c r="S161" s="194"/>
      <c r="T161" s="194"/>
      <c r="U161" s="654"/>
      <c r="V161" s="658"/>
      <c r="W161" s="646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</row>
    <row r="163" spans="1:3" s="588" customFormat="1" ht="16.5" customHeight="1">
      <c r="A163" s="588" t="s">
        <v>1652</v>
      </c>
      <c r="C163" s="588" t="s">
        <v>109</v>
      </c>
    </row>
    <row r="164" ht="16.5" customHeight="1">
      <c r="AD164" s="2"/>
    </row>
    <row r="165" spans="12:39" ht="16.5" customHeight="1"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4"/>
      <c r="X165" s="604"/>
      <c r="Y165" s="604"/>
      <c r="Z165" s="604"/>
      <c r="AA165" s="604"/>
      <c r="AB165" s="604"/>
      <c r="AC165" s="604"/>
      <c r="AD165" s="604"/>
      <c r="AE165" s="604"/>
      <c r="AF165" s="604"/>
      <c r="AG165" s="604"/>
      <c r="AH165" s="604"/>
      <c r="AI165" s="604"/>
      <c r="AJ165" s="604"/>
      <c r="AK165" s="604"/>
      <c r="AL165" s="604"/>
      <c r="AM165" s="604"/>
    </row>
    <row r="166" spans="1:50" s="143" customFormat="1" ht="22.5">
      <c r="A166" s="358">
        <v>1</v>
      </c>
      <c r="B166" s="148"/>
      <c r="C166" s="148"/>
      <c r="D166" s="148"/>
      <c r="E166" s="148"/>
      <c r="F166" s="255"/>
      <c r="G166" s="255"/>
      <c r="H166" s="255"/>
      <c r="I166" s="282"/>
      <c r="J166" s="284"/>
      <c r="K166" s="284"/>
      <c r="L166" s="367" t="e">
        <f>mergeValue()</f>
        <v>#VALUE!</v>
      </c>
      <c r="M166" s="608" t="s">
        <v>102</v>
      </c>
      <c r="N166" s="660"/>
      <c r="O166" s="660"/>
      <c r="P166" s="660"/>
      <c r="Q166" s="660"/>
      <c r="R166" s="660"/>
      <c r="S166" s="660"/>
      <c r="T166" s="660"/>
      <c r="U166" s="660"/>
      <c r="V166" s="660"/>
      <c r="W166" s="660"/>
      <c r="X166" s="660"/>
      <c r="Y166" s="660"/>
      <c r="Z166" s="660"/>
      <c r="AA166" s="660"/>
      <c r="AB166" s="660"/>
      <c r="AC166" s="660"/>
      <c r="AD166" s="660"/>
      <c r="AE166" s="660"/>
      <c r="AF166" s="660"/>
      <c r="AG166" s="660"/>
      <c r="AH166" s="660"/>
      <c r="AI166" s="660"/>
      <c r="AJ166" s="660"/>
      <c r="AK166" s="660"/>
      <c r="AL166" s="660"/>
      <c r="AM166" s="423" t="s">
        <v>203</v>
      </c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</row>
    <row r="167" spans="1:50" s="143" customFormat="1" ht="22.5">
      <c r="A167" s="358"/>
      <c r="B167" s="358">
        <v>1</v>
      </c>
      <c r="C167" s="148"/>
      <c r="D167" s="148"/>
      <c r="E167" s="148"/>
      <c r="F167" s="424"/>
      <c r="G167" s="149"/>
      <c r="H167" s="149"/>
      <c r="I167" s="425"/>
      <c r="J167" s="302"/>
      <c r="L167" s="367" t="e">
        <f>mergeValue()&amp;"."&amp;mergeValue()</f>
        <v>#VALUE!</v>
      </c>
      <c r="M167" s="368" t="s">
        <v>74</v>
      </c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276" t="s">
        <v>234</v>
      </c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</row>
    <row r="168" spans="1:50" s="143" customFormat="1" ht="45">
      <c r="A168" s="358"/>
      <c r="B168" s="358"/>
      <c r="C168" s="358">
        <v>1</v>
      </c>
      <c r="D168" s="148"/>
      <c r="E168" s="148"/>
      <c r="F168" s="424"/>
      <c r="G168" s="149"/>
      <c r="H168" s="149"/>
      <c r="I168" s="425"/>
      <c r="J168" s="302"/>
      <c r="L168" s="367" t="e">
        <f>mergeValue()&amp;"."&amp;mergeValue()&amp;"."&amp;mergeValue()</f>
        <v>#VALUE!</v>
      </c>
      <c r="M168" s="371" t="s">
        <v>235</v>
      </c>
      <c r="N168" s="426"/>
      <c r="O168" s="426"/>
      <c r="P168" s="426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6"/>
      <c r="AK168" s="426"/>
      <c r="AL168" s="426"/>
      <c r="AM168" s="276" t="s">
        <v>236</v>
      </c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</row>
    <row r="169" spans="1:50" s="143" customFormat="1" ht="19.5" customHeight="1">
      <c r="A169" s="358"/>
      <c r="B169" s="358"/>
      <c r="C169" s="358"/>
      <c r="D169" s="358">
        <v>1</v>
      </c>
      <c r="E169" s="148"/>
      <c r="F169" s="424"/>
      <c r="G169" s="149"/>
      <c r="H169" s="149"/>
      <c r="I169" s="427"/>
      <c r="J169" s="428"/>
      <c r="K169" s="157"/>
      <c r="L169" s="367" t="e">
        <f>mergeValue()&amp;"."&amp;mergeValue()&amp;"."&amp;mergeValue()&amp;"."&amp;mergeValue()</f>
        <v>#VALUE!</v>
      </c>
      <c r="M169" s="429"/>
      <c r="N169" s="379" t="s">
        <v>73</v>
      </c>
      <c r="O169" s="430"/>
      <c r="P169" s="431" t="s">
        <v>79</v>
      </c>
      <c r="Q169" s="432"/>
      <c r="R169" s="379" t="s">
        <v>26</v>
      </c>
      <c r="S169" s="430"/>
      <c r="T169" s="433">
        <v>1</v>
      </c>
      <c r="U169" s="434"/>
      <c r="V169" s="379" t="s">
        <v>26</v>
      </c>
      <c r="W169" s="430"/>
      <c r="X169" s="433">
        <v>1</v>
      </c>
      <c r="Y169" s="435"/>
      <c r="Z169" s="379" t="s">
        <v>26</v>
      </c>
      <c r="AA169" s="436"/>
      <c r="AB169" s="433">
        <v>1</v>
      </c>
      <c r="AC169" s="437"/>
      <c r="AD169" s="438"/>
      <c r="AE169" s="438"/>
      <c r="AF169" s="438"/>
      <c r="AG169" s="438"/>
      <c r="AH169" s="439"/>
      <c r="AI169" s="379" t="s">
        <v>73</v>
      </c>
      <c r="AJ169" s="439"/>
      <c r="AK169" s="379" t="s">
        <v>26</v>
      </c>
      <c r="AL169" s="380"/>
      <c r="AM169" s="276" t="s">
        <v>237</v>
      </c>
      <c r="AN169" s="148" t="e">
        <f>#N/A</f>
        <v>#N/A</v>
      </c>
      <c r="AO169" s="145">
        <f>IF(AND(COUNTIF(AP165:AP165,AP169)&gt;1,AP169&lt;&gt;""),"ErrUnique:HasDoubleConn","")</f>
        <v>0</v>
      </c>
      <c r="AP169" s="145"/>
      <c r="AQ169" s="145"/>
      <c r="AR169" s="145"/>
      <c r="AS169" s="145"/>
      <c r="AT169" s="145"/>
      <c r="AU169" s="148"/>
      <c r="AV169" s="148"/>
      <c r="AW169" s="148"/>
      <c r="AX169" s="148"/>
    </row>
    <row r="170" spans="1:50" s="143" customFormat="1" ht="19.5" customHeight="1">
      <c r="A170" s="358"/>
      <c r="B170" s="358"/>
      <c r="C170" s="358"/>
      <c r="D170" s="358"/>
      <c r="E170" s="148"/>
      <c r="F170" s="424"/>
      <c r="G170" s="149"/>
      <c r="H170" s="149"/>
      <c r="I170" s="427"/>
      <c r="J170" s="428"/>
      <c r="K170" s="157"/>
      <c r="L170" s="367"/>
      <c r="M170" s="429"/>
      <c r="N170" s="379"/>
      <c r="O170" s="430"/>
      <c r="P170" s="431"/>
      <c r="Q170" s="432"/>
      <c r="R170" s="379"/>
      <c r="S170" s="430"/>
      <c r="T170" s="433"/>
      <c r="U170" s="434"/>
      <c r="V170" s="379"/>
      <c r="W170" s="430"/>
      <c r="X170" s="433"/>
      <c r="Y170" s="435"/>
      <c r="Z170" s="379"/>
      <c r="AA170" s="440"/>
      <c r="AB170" s="407"/>
      <c r="AC170" s="407"/>
      <c r="AD170" s="441"/>
      <c r="AE170" s="441"/>
      <c r="AF170" s="441"/>
      <c r="AG170" s="442">
        <f>AH169&amp;"-"&amp;AJ169</f>
        <v>0</v>
      </c>
      <c r="AH170" s="442"/>
      <c r="AI170" s="442"/>
      <c r="AJ170" s="442"/>
      <c r="AK170" s="442" t="s">
        <v>26</v>
      </c>
      <c r="AL170" s="443"/>
      <c r="AM170" s="276"/>
      <c r="AN170" s="148"/>
      <c r="AO170" s="145"/>
      <c r="AP170" s="145"/>
      <c r="AQ170" s="145"/>
      <c r="AR170" s="145"/>
      <c r="AS170" s="145"/>
      <c r="AT170" s="145"/>
      <c r="AU170" s="148"/>
      <c r="AV170" s="148"/>
      <c r="AW170" s="148"/>
      <c r="AX170" s="148"/>
    </row>
    <row r="171" spans="1:50" s="143" customFormat="1" ht="19.5" customHeight="1">
      <c r="A171" s="358"/>
      <c r="B171" s="358"/>
      <c r="C171" s="358"/>
      <c r="D171" s="358"/>
      <c r="E171" s="148"/>
      <c r="F171" s="424"/>
      <c r="G171" s="149"/>
      <c r="H171" s="149"/>
      <c r="I171" s="427"/>
      <c r="J171" s="428"/>
      <c r="K171" s="157"/>
      <c r="L171" s="367"/>
      <c r="M171" s="429"/>
      <c r="N171" s="379"/>
      <c r="O171" s="430"/>
      <c r="P171" s="431"/>
      <c r="Q171" s="432"/>
      <c r="R171" s="379"/>
      <c r="S171" s="430"/>
      <c r="T171" s="433"/>
      <c r="U171" s="434"/>
      <c r="V171" s="379"/>
      <c r="W171" s="444"/>
      <c r="X171" s="194"/>
      <c r="Y171" s="407"/>
      <c r="Z171" s="445"/>
      <c r="AA171" s="445"/>
      <c r="AB171" s="445"/>
      <c r="AC171" s="445"/>
      <c r="AD171" s="441"/>
      <c r="AE171" s="441"/>
      <c r="AF171" s="441"/>
      <c r="AG171" s="441"/>
      <c r="AH171" s="390"/>
      <c r="AI171" s="181"/>
      <c r="AJ171" s="181"/>
      <c r="AK171" s="390"/>
      <c r="AL171" s="392"/>
      <c r="AM171" s="276"/>
      <c r="AN171" s="148"/>
      <c r="AO171" s="145"/>
      <c r="AP171" s="145"/>
      <c r="AQ171" s="145"/>
      <c r="AR171" s="145"/>
      <c r="AS171" s="145"/>
      <c r="AT171" s="145"/>
      <c r="AU171" s="148"/>
      <c r="AV171" s="148"/>
      <c r="AW171" s="148"/>
      <c r="AX171" s="148"/>
    </row>
    <row r="172" spans="1:50" s="143" customFormat="1" ht="19.5" customHeight="1">
      <c r="A172" s="358"/>
      <c r="B172" s="358"/>
      <c r="C172" s="358"/>
      <c r="D172" s="358"/>
      <c r="E172" s="148"/>
      <c r="F172" s="424"/>
      <c r="G172" s="149"/>
      <c r="H172" s="149"/>
      <c r="I172" s="427"/>
      <c r="J172" s="428"/>
      <c r="K172" s="157"/>
      <c r="L172" s="367"/>
      <c r="M172" s="429"/>
      <c r="N172" s="379"/>
      <c r="O172" s="430"/>
      <c r="P172" s="431"/>
      <c r="Q172" s="432"/>
      <c r="R172" s="379"/>
      <c r="S172" s="446"/>
      <c r="T172" s="447"/>
      <c r="U172" s="448"/>
      <c r="V172" s="445"/>
      <c r="W172" s="445"/>
      <c r="X172" s="445"/>
      <c r="Y172" s="445"/>
      <c r="Z172" s="445"/>
      <c r="AA172" s="445"/>
      <c r="AB172" s="445"/>
      <c r="AC172" s="445"/>
      <c r="AD172" s="441"/>
      <c r="AE172" s="441"/>
      <c r="AF172" s="441"/>
      <c r="AG172" s="441"/>
      <c r="AH172" s="390"/>
      <c r="AI172" s="181"/>
      <c r="AJ172" s="181"/>
      <c r="AK172" s="390"/>
      <c r="AL172" s="392"/>
      <c r="AM172" s="276"/>
      <c r="AN172" s="148"/>
      <c r="AO172" s="145"/>
      <c r="AP172" s="145"/>
      <c r="AQ172" s="145"/>
      <c r="AR172" s="145"/>
      <c r="AS172" s="145"/>
      <c r="AT172" s="145"/>
      <c r="AU172" s="148"/>
      <c r="AV172" s="148"/>
      <c r="AW172" s="148"/>
      <c r="AX172" s="148"/>
    </row>
    <row r="173" spans="1:50" ht="19.5" customHeight="1">
      <c r="A173" s="358"/>
      <c r="B173" s="358"/>
      <c r="C173" s="358"/>
      <c r="D173" s="358"/>
      <c r="E173" s="198"/>
      <c r="F173" s="449"/>
      <c r="G173" s="198"/>
      <c r="H173" s="198"/>
      <c r="I173" s="427"/>
      <c r="J173" s="428"/>
      <c r="K173" s="157"/>
      <c r="L173" s="367"/>
      <c r="M173" s="429"/>
      <c r="N173" s="379"/>
      <c r="O173" s="450"/>
      <c r="P173" s="395"/>
      <c r="Q173" s="407" t="s">
        <v>238</v>
      </c>
      <c r="R173" s="395"/>
      <c r="S173" s="395"/>
      <c r="T173" s="395"/>
      <c r="U173" s="395"/>
      <c r="V173" s="395"/>
      <c r="W173" s="395"/>
      <c r="X173" s="395"/>
      <c r="Y173" s="395"/>
      <c r="Z173" s="395"/>
      <c r="AA173" s="395"/>
      <c r="AB173" s="395"/>
      <c r="AC173" s="395"/>
      <c r="AD173" s="395"/>
      <c r="AE173" s="395"/>
      <c r="AF173" s="395"/>
      <c r="AG173" s="395"/>
      <c r="AH173" s="395"/>
      <c r="AI173" s="395"/>
      <c r="AJ173" s="395"/>
      <c r="AK173" s="395"/>
      <c r="AL173" s="451"/>
      <c r="AM173" s="276"/>
      <c r="AN173" s="393"/>
      <c r="AO173" s="393"/>
      <c r="AP173" s="452"/>
      <c r="AQ173" s="452"/>
      <c r="AR173" s="452"/>
      <c r="AS173" s="452"/>
      <c r="AT173" s="452"/>
      <c r="AU173" s="393"/>
      <c r="AV173" s="393"/>
      <c r="AW173" s="393"/>
      <c r="AX173" s="393"/>
    </row>
    <row r="174" spans="1:50" ht="15" customHeight="1">
      <c r="A174" s="358"/>
      <c r="B174" s="358"/>
      <c r="C174" s="358"/>
      <c r="D174" s="198"/>
      <c r="E174" s="198"/>
      <c r="F174" s="424"/>
      <c r="G174" s="198"/>
      <c r="H174" s="198"/>
      <c r="I174" s="360"/>
      <c r="J174" s="394"/>
      <c r="K174" s="360"/>
      <c r="L174" s="453"/>
      <c r="M174" s="396" t="s">
        <v>239</v>
      </c>
      <c r="N174" s="396"/>
      <c r="O174" s="396"/>
      <c r="P174" s="396"/>
      <c r="Q174" s="396"/>
      <c r="R174" s="396"/>
      <c r="S174" s="396"/>
      <c r="T174" s="396"/>
      <c r="U174" s="396"/>
      <c r="V174" s="396"/>
      <c r="W174" s="396"/>
      <c r="X174" s="396"/>
      <c r="Y174" s="396"/>
      <c r="Z174" s="396"/>
      <c r="AA174" s="396"/>
      <c r="AB174" s="396"/>
      <c r="AC174" s="396"/>
      <c r="AD174" s="396"/>
      <c r="AE174" s="396"/>
      <c r="AF174" s="396"/>
      <c r="AG174" s="396"/>
      <c r="AH174" s="396"/>
      <c r="AI174" s="396"/>
      <c r="AJ174" s="396"/>
      <c r="AK174" s="396"/>
      <c r="AL174" s="392"/>
      <c r="AM174" s="276"/>
      <c r="AN174" s="393"/>
      <c r="AO174" s="393"/>
      <c r="AP174" s="452"/>
      <c r="AQ174" s="452"/>
      <c r="AR174" s="452"/>
      <c r="AS174" s="452"/>
      <c r="AT174" s="452"/>
      <c r="AU174" s="393"/>
      <c r="AV174" s="393"/>
      <c r="AW174" s="393"/>
      <c r="AX174" s="393"/>
    </row>
    <row r="175" spans="1:50" ht="15" customHeight="1">
      <c r="A175" s="358"/>
      <c r="B175" s="358"/>
      <c r="C175" s="198"/>
      <c r="D175" s="198"/>
      <c r="E175" s="198"/>
      <c r="F175" s="424"/>
      <c r="G175" s="198"/>
      <c r="H175" s="198"/>
      <c r="I175" s="360"/>
      <c r="J175" s="394"/>
      <c r="K175" s="360"/>
      <c r="L175" s="388"/>
      <c r="M175" s="454" t="s">
        <v>240</v>
      </c>
      <c r="N175" s="454"/>
      <c r="O175" s="454"/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  <c r="Z175" s="454"/>
      <c r="AA175" s="454"/>
      <c r="AB175" s="454"/>
      <c r="AC175" s="454"/>
      <c r="AD175" s="391"/>
      <c r="AE175" s="391"/>
      <c r="AF175" s="391"/>
      <c r="AG175" s="391"/>
      <c r="AH175" s="390"/>
      <c r="AI175" s="181"/>
      <c r="AJ175" s="390"/>
      <c r="AK175" s="454"/>
      <c r="AL175" s="181"/>
      <c r="AM175" s="392"/>
      <c r="AN175" s="393"/>
      <c r="AO175" s="393"/>
      <c r="AP175" s="393"/>
      <c r="AQ175" s="393"/>
      <c r="AR175" s="393"/>
      <c r="AS175" s="393"/>
      <c r="AT175" s="393"/>
      <c r="AU175" s="393"/>
      <c r="AV175" s="393"/>
      <c r="AW175" s="393"/>
      <c r="AX175" s="393"/>
    </row>
    <row r="176" spans="1:50" ht="15" customHeight="1">
      <c r="A176" s="358"/>
      <c r="B176" s="198"/>
      <c r="C176" s="198"/>
      <c r="D176" s="198"/>
      <c r="E176" s="198"/>
      <c r="F176" s="424"/>
      <c r="G176" s="198"/>
      <c r="H176" s="198"/>
      <c r="I176" s="360"/>
      <c r="J176" s="394"/>
      <c r="K176" s="360"/>
      <c r="L176" s="388"/>
      <c r="M176" s="194" t="s">
        <v>97</v>
      </c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391"/>
      <c r="AE176" s="391"/>
      <c r="AF176" s="391"/>
      <c r="AG176" s="391"/>
      <c r="AH176" s="390"/>
      <c r="AI176" s="181"/>
      <c r="AJ176" s="390"/>
      <c r="AK176" s="454"/>
      <c r="AL176" s="181"/>
      <c r="AM176" s="392"/>
      <c r="AN176" s="393"/>
      <c r="AO176" s="393"/>
      <c r="AP176" s="393"/>
      <c r="AQ176" s="393"/>
      <c r="AR176" s="393"/>
      <c r="AS176" s="393"/>
      <c r="AT176" s="393"/>
      <c r="AU176" s="393"/>
      <c r="AV176" s="393"/>
      <c r="AW176" s="393"/>
      <c r="AX176" s="393"/>
    </row>
    <row r="177" spans="6:50" ht="15" customHeight="1">
      <c r="F177" s="455"/>
      <c r="G177" s="360"/>
      <c r="H177" s="360"/>
      <c r="I177" s="3"/>
      <c r="J177" s="394"/>
      <c r="L177" s="388"/>
      <c r="M177" s="407" t="s">
        <v>241</v>
      </c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391"/>
      <c r="AE177" s="391"/>
      <c r="AF177" s="391"/>
      <c r="AG177" s="391"/>
      <c r="AH177" s="390"/>
      <c r="AI177" s="181"/>
      <c r="AJ177" s="390"/>
      <c r="AK177" s="454"/>
      <c r="AL177" s="181"/>
      <c r="AM177" s="392"/>
      <c r="AN177" s="393"/>
      <c r="AO177" s="393"/>
      <c r="AP177" s="393"/>
      <c r="AQ177" s="393"/>
      <c r="AR177" s="393"/>
      <c r="AS177" s="393"/>
      <c r="AT177" s="393"/>
      <c r="AU177" s="393"/>
      <c r="AV177" s="393"/>
      <c r="AW177" s="393"/>
      <c r="AX177" s="393"/>
    </row>
    <row r="178" spans="7:47" ht="15" customHeight="1">
      <c r="G178" s="455"/>
      <c r="H178" s="360"/>
      <c r="I178" s="360"/>
      <c r="J178" s="394"/>
      <c r="K178" s="360"/>
      <c r="L178" s="360"/>
      <c r="M178" s="360"/>
      <c r="N178" s="360"/>
      <c r="O178" s="360"/>
      <c r="P178" s="360"/>
      <c r="Q178" s="360"/>
      <c r="R178" s="360"/>
      <c r="S178" s="360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0"/>
      <c r="AL178" s="393"/>
      <c r="AM178" s="393"/>
      <c r="AN178" s="393"/>
      <c r="AO178" s="393"/>
      <c r="AP178" s="393"/>
      <c r="AQ178" s="393"/>
      <c r="AR178" s="393"/>
      <c r="AS178" s="393"/>
      <c r="AT178" s="393"/>
      <c r="AU178" s="393"/>
    </row>
    <row r="179" spans="1:3" s="588" customFormat="1" ht="16.5" customHeight="1">
      <c r="A179" s="588" t="s">
        <v>1652</v>
      </c>
      <c r="C179" s="588" t="s">
        <v>110</v>
      </c>
    </row>
    <row r="180" spans="12:38" ht="16.5" customHeight="1"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  <c r="X180" s="604"/>
      <c r="Y180" s="604"/>
      <c r="Z180" s="604"/>
      <c r="AA180" s="604"/>
      <c r="AB180" s="604"/>
      <c r="AC180" s="604"/>
      <c r="AD180" s="604"/>
      <c r="AE180" s="604"/>
      <c r="AF180" s="604"/>
      <c r="AG180" s="604"/>
      <c r="AH180" s="604"/>
      <c r="AI180" s="604"/>
      <c r="AJ180" s="604"/>
      <c r="AK180" s="604"/>
      <c r="AL180" s="604"/>
    </row>
    <row r="181" spans="1:49" s="143" customFormat="1" ht="22.5" customHeight="1">
      <c r="A181" s="358">
        <v>1</v>
      </c>
      <c r="B181" s="148"/>
      <c r="C181" s="148"/>
      <c r="D181" s="148"/>
      <c r="E181" s="148"/>
      <c r="F181" s="255"/>
      <c r="G181" s="255"/>
      <c r="H181" s="255"/>
      <c r="I181" s="282"/>
      <c r="J181" s="284"/>
      <c r="K181" s="284"/>
      <c r="L181" s="367" t="e">
        <f>mergeValue()</f>
        <v>#VALUE!</v>
      </c>
      <c r="M181" s="461" t="s">
        <v>102</v>
      </c>
      <c r="N181" s="660"/>
      <c r="O181" s="660"/>
      <c r="P181" s="660"/>
      <c r="Q181" s="660"/>
      <c r="R181" s="660"/>
      <c r="S181" s="660"/>
      <c r="T181" s="660"/>
      <c r="U181" s="660"/>
      <c r="V181" s="660"/>
      <c r="W181" s="660"/>
      <c r="X181" s="660"/>
      <c r="Y181" s="660"/>
      <c r="Z181" s="660"/>
      <c r="AA181" s="660"/>
      <c r="AB181" s="660"/>
      <c r="AC181" s="660"/>
      <c r="AD181" s="660"/>
      <c r="AE181" s="660"/>
      <c r="AF181" s="660"/>
      <c r="AG181" s="660"/>
      <c r="AH181" s="660"/>
      <c r="AI181" s="660"/>
      <c r="AJ181" s="660"/>
      <c r="AK181" s="660"/>
      <c r="AL181" s="423" t="s">
        <v>203</v>
      </c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</row>
    <row r="182" spans="1:49" s="143" customFormat="1" ht="22.5" customHeight="1">
      <c r="A182" s="358"/>
      <c r="B182" s="358">
        <v>1</v>
      </c>
      <c r="C182" s="148"/>
      <c r="D182" s="148"/>
      <c r="E182" s="148"/>
      <c r="F182" s="424"/>
      <c r="G182" s="149"/>
      <c r="H182" s="149"/>
      <c r="I182" s="425"/>
      <c r="J182" s="302"/>
      <c r="L182" s="367" t="e">
        <f>mergeValue()&amp;"."&amp;mergeValue()</f>
        <v>#VALUE!</v>
      </c>
      <c r="M182" s="368" t="s">
        <v>74</v>
      </c>
      <c r="N182" s="426"/>
      <c r="O182" s="426"/>
      <c r="P182" s="426"/>
      <c r="Q182" s="426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26"/>
      <c r="AC182" s="426"/>
      <c r="AD182" s="426"/>
      <c r="AE182" s="426"/>
      <c r="AF182" s="426"/>
      <c r="AG182" s="426"/>
      <c r="AH182" s="426"/>
      <c r="AI182" s="426"/>
      <c r="AJ182" s="426"/>
      <c r="AK182" s="426"/>
      <c r="AL182" s="276" t="s">
        <v>234</v>
      </c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</row>
    <row r="183" spans="1:49" s="143" customFormat="1" ht="45" customHeight="1">
      <c r="A183" s="358"/>
      <c r="B183" s="358"/>
      <c r="C183" s="358">
        <v>1</v>
      </c>
      <c r="D183" s="148"/>
      <c r="E183" s="148"/>
      <c r="F183" s="424"/>
      <c r="G183" s="149"/>
      <c r="H183" s="149"/>
      <c r="I183" s="425"/>
      <c r="J183" s="302"/>
      <c r="L183" s="367" t="e">
        <f>mergeValue()&amp;"."&amp;mergeValue()&amp;"."&amp;mergeValue()</f>
        <v>#VALUE!</v>
      </c>
      <c r="M183" s="371" t="s">
        <v>235</v>
      </c>
      <c r="N183" s="426"/>
      <c r="O183" s="426"/>
      <c r="P183" s="426"/>
      <c r="Q183" s="426"/>
      <c r="R183" s="426"/>
      <c r="S183" s="426"/>
      <c r="T183" s="426"/>
      <c r="U183" s="426"/>
      <c r="V183" s="426"/>
      <c r="W183" s="426"/>
      <c r="X183" s="426"/>
      <c r="Y183" s="426"/>
      <c r="Z183" s="426"/>
      <c r="AA183" s="426"/>
      <c r="AB183" s="426"/>
      <c r="AC183" s="426"/>
      <c r="AD183" s="426"/>
      <c r="AE183" s="426"/>
      <c r="AF183" s="426"/>
      <c r="AG183" s="426"/>
      <c r="AH183" s="426"/>
      <c r="AI183" s="426"/>
      <c r="AJ183" s="426"/>
      <c r="AK183" s="426"/>
      <c r="AL183" s="276" t="s">
        <v>236</v>
      </c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</row>
    <row r="184" spans="1:49" s="143" customFormat="1" ht="19.5" customHeight="1">
      <c r="A184" s="358"/>
      <c r="B184" s="358"/>
      <c r="C184" s="358"/>
      <c r="D184" s="358">
        <v>1</v>
      </c>
      <c r="E184" s="148"/>
      <c r="F184" s="424"/>
      <c r="G184" s="149"/>
      <c r="H184" s="149"/>
      <c r="I184" s="427"/>
      <c r="J184" s="428"/>
      <c r="K184" s="157"/>
      <c r="L184" s="361" t="e">
        <f>mergeValue()&amp;"."&amp;mergeValue()&amp;"."&amp;mergeValue()&amp;"."&amp;mergeValue()</f>
        <v>#VALUE!</v>
      </c>
      <c r="M184" s="464"/>
      <c r="N184" s="465"/>
      <c r="O184" s="431" t="s">
        <v>79</v>
      </c>
      <c r="P184" s="432"/>
      <c r="Q184" s="379" t="s">
        <v>26</v>
      </c>
      <c r="R184" s="430"/>
      <c r="S184" s="433">
        <v>1</v>
      </c>
      <c r="T184" s="434"/>
      <c r="U184" s="379" t="s">
        <v>26</v>
      </c>
      <c r="V184" s="430"/>
      <c r="W184" s="433" t="s">
        <v>79</v>
      </c>
      <c r="X184" s="435"/>
      <c r="Y184" s="379" t="s">
        <v>26</v>
      </c>
      <c r="Z184" s="436"/>
      <c r="AA184" s="433">
        <v>1</v>
      </c>
      <c r="AB184" s="437"/>
      <c r="AC184" s="438"/>
      <c r="AD184" s="438"/>
      <c r="AE184" s="467"/>
      <c r="AF184" s="438"/>
      <c r="AG184" s="439"/>
      <c r="AH184" s="379" t="s">
        <v>73</v>
      </c>
      <c r="AI184" s="439"/>
      <c r="AJ184" s="379" t="s">
        <v>26</v>
      </c>
      <c r="AK184" s="380"/>
      <c r="AL184" s="276" t="s">
        <v>237</v>
      </c>
      <c r="AM184" s="148" t="e">
        <f>#N/A</f>
        <v>#N/A</v>
      </c>
      <c r="AN184" s="145">
        <f>IF(AND(COUNTIF(AO180:AO180,AO184)&gt;1,AO184&lt;&gt;""),"ErrUnique:HasDoubleConn","")</f>
        <v>0</v>
      </c>
      <c r="AO184" s="145"/>
      <c r="AP184" s="145"/>
      <c r="AQ184" s="145"/>
      <c r="AR184" s="145"/>
      <c r="AS184" s="145"/>
      <c r="AT184" s="148"/>
      <c r="AU184" s="148"/>
      <c r="AV184" s="148"/>
      <c r="AW184" s="148"/>
    </row>
    <row r="185" spans="1:49" s="143" customFormat="1" ht="19.5" customHeight="1">
      <c r="A185" s="358"/>
      <c r="B185" s="358"/>
      <c r="C185" s="358"/>
      <c r="D185" s="358"/>
      <c r="E185" s="148"/>
      <c r="F185" s="424"/>
      <c r="G185" s="149"/>
      <c r="H185" s="149"/>
      <c r="I185" s="427"/>
      <c r="J185" s="428"/>
      <c r="K185" s="157"/>
      <c r="L185" s="361"/>
      <c r="M185" s="464"/>
      <c r="N185" s="465"/>
      <c r="O185" s="431"/>
      <c r="P185" s="432"/>
      <c r="Q185" s="379"/>
      <c r="R185" s="430"/>
      <c r="S185" s="433"/>
      <c r="T185" s="434"/>
      <c r="U185" s="379"/>
      <c r="V185" s="430"/>
      <c r="W185" s="433"/>
      <c r="X185" s="435"/>
      <c r="Y185" s="379"/>
      <c r="Z185" s="440"/>
      <c r="AA185" s="407"/>
      <c r="AB185" s="407"/>
      <c r="AC185" s="441"/>
      <c r="AD185" s="441"/>
      <c r="AE185" s="441"/>
      <c r="AF185" s="442">
        <f>AG184&amp;"-"&amp;AI184</f>
        <v>0</v>
      </c>
      <c r="AG185" s="442"/>
      <c r="AH185" s="442"/>
      <c r="AI185" s="442"/>
      <c r="AJ185" s="442" t="s">
        <v>26</v>
      </c>
      <c r="AK185" s="443"/>
      <c r="AL185" s="276"/>
      <c r="AM185" s="148"/>
      <c r="AN185" s="145"/>
      <c r="AO185" s="145"/>
      <c r="AP185" s="145"/>
      <c r="AQ185" s="145"/>
      <c r="AR185" s="145"/>
      <c r="AS185" s="145"/>
      <c r="AT185" s="148"/>
      <c r="AU185" s="148"/>
      <c r="AV185" s="148"/>
      <c r="AW185" s="148"/>
    </row>
    <row r="186" spans="1:49" s="143" customFormat="1" ht="19.5" customHeight="1">
      <c r="A186" s="358"/>
      <c r="B186" s="358"/>
      <c r="C186" s="358"/>
      <c r="D186" s="358"/>
      <c r="E186" s="148"/>
      <c r="F186" s="424"/>
      <c r="G186" s="149"/>
      <c r="H186" s="149"/>
      <c r="I186" s="427"/>
      <c r="J186" s="428"/>
      <c r="K186" s="157"/>
      <c r="L186" s="361"/>
      <c r="M186" s="464"/>
      <c r="N186" s="465"/>
      <c r="O186" s="431"/>
      <c r="P186" s="432"/>
      <c r="Q186" s="379"/>
      <c r="R186" s="430"/>
      <c r="S186" s="433"/>
      <c r="T186" s="434"/>
      <c r="U186" s="379"/>
      <c r="V186" s="444"/>
      <c r="W186" s="194"/>
      <c r="X186" s="407"/>
      <c r="Y186" s="445"/>
      <c r="Z186" s="445"/>
      <c r="AA186" s="445"/>
      <c r="AB186" s="445"/>
      <c r="AC186" s="441"/>
      <c r="AD186" s="441"/>
      <c r="AE186" s="441"/>
      <c r="AF186" s="441"/>
      <c r="AG186" s="390"/>
      <c r="AH186" s="181"/>
      <c r="AI186" s="181"/>
      <c r="AJ186" s="390"/>
      <c r="AK186" s="392"/>
      <c r="AL186" s="276"/>
      <c r="AM186" s="148"/>
      <c r="AN186" s="145"/>
      <c r="AO186" s="145"/>
      <c r="AP186" s="145"/>
      <c r="AQ186" s="145"/>
      <c r="AR186" s="145"/>
      <c r="AS186" s="145"/>
      <c r="AT186" s="148"/>
      <c r="AU186" s="148"/>
      <c r="AV186" s="148"/>
      <c r="AW186" s="148"/>
    </row>
    <row r="187" spans="1:49" s="143" customFormat="1" ht="19.5" customHeight="1">
      <c r="A187" s="358"/>
      <c r="B187" s="358"/>
      <c r="C187" s="358"/>
      <c r="D187" s="358"/>
      <c r="E187" s="148"/>
      <c r="F187" s="424"/>
      <c r="G187" s="149"/>
      <c r="H187" s="149"/>
      <c r="I187" s="427"/>
      <c r="J187" s="428"/>
      <c r="K187" s="157"/>
      <c r="L187" s="361"/>
      <c r="M187" s="464"/>
      <c r="N187" s="465"/>
      <c r="O187" s="431"/>
      <c r="P187" s="432"/>
      <c r="Q187" s="379"/>
      <c r="R187" s="446"/>
      <c r="S187" s="447"/>
      <c r="T187" s="448"/>
      <c r="U187" s="445"/>
      <c r="V187" s="445"/>
      <c r="W187" s="445"/>
      <c r="X187" s="445"/>
      <c r="Y187" s="445"/>
      <c r="Z187" s="445"/>
      <c r="AA187" s="445"/>
      <c r="AB187" s="445"/>
      <c r="AC187" s="441"/>
      <c r="AD187" s="441"/>
      <c r="AE187" s="441"/>
      <c r="AF187" s="441"/>
      <c r="AG187" s="390"/>
      <c r="AH187" s="181"/>
      <c r="AI187" s="181"/>
      <c r="AJ187" s="390"/>
      <c r="AK187" s="392"/>
      <c r="AL187" s="276"/>
      <c r="AM187" s="148"/>
      <c r="AN187" s="145"/>
      <c r="AO187" s="145"/>
      <c r="AP187" s="145"/>
      <c r="AQ187" s="145"/>
      <c r="AR187" s="145"/>
      <c r="AS187" s="145"/>
      <c r="AT187" s="148"/>
      <c r="AU187" s="148"/>
      <c r="AV187" s="148"/>
      <c r="AW187" s="148"/>
    </row>
    <row r="188" spans="1:49" ht="19.5" customHeight="1">
      <c r="A188" s="358"/>
      <c r="B188" s="358"/>
      <c r="C188" s="358"/>
      <c r="D188" s="358"/>
      <c r="E188" s="198"/>
      <c r="F188" s="449"/>
      <c r="G188" s="198"/>
      <c r="H188" s="198"/>
      <c r="I188" s="427"/>
      <c r="J188" s="428"/>
      <c r="K188" s="157"/>
      <c r="L188" s="361"/>
      <c r="M188" s="464"/>
      <c r="N188" s="450"/>
      <c r="O188" s="395"/>
      <c r="P188" s="407" t="s">
        <v>238</v>
      </c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451"/>
      <c r="AL188" s="276"/>
      <c r="AM188" s="393"/>
      <c r="AN188" s="393"/>
      <c r="AO188" s="452"/>
      <c r="AP188" s="452"/>
      <c r="AQ188" s="452"/>
      <c r="AR188" s="452"/>
      <c r="AS188" s="452"/>
      <c r="AT188" s="393"/>
      <c r="AU188" s="393"/>
      <c r="AV188" s="393"/>
      <c r="AW188" s="393"/>
    </row>
    <row r="189" spans="1:49" ht="15" customHeight="1">
      <c r="A189" s="358"/>
      <c r="B189" s="358"/>
      <c r="C189" s="358"/>
      <c r="D189" s="198"/>
      <c r="E189" s="198"/>
      <c r="F189" s="424"/>
      <c r="G189" s="198"/>
      <c r="H189" s="198"/>
      <c r="I189" s="360"/>
      <c r="J189" s="394"/>
      <c r="K189" s="360"/>
      <c r="L189" s="453"/>
      <c r="M189" s="396" t="s">
        <v>239</v>
      </c>
      <c r="N189" s="396"/>
      <c r="O189" s="396"/>
      <c r="P189" s="396"/>
      <c r="Q189" s="396"/>
      <c r="R189" s="396"/>
      <c r="S189" s="396"/>
      <c r="T189" s="396"/>
      <c r="U189" s="396"/>
      <c r="V189" s="396"/>
      <c r="W189" s="396"/>
      <c r="X189" s="396"/>
      <c r="Y189" s="396"/>
      <c r="Z189" s="396"/>
      <c r="AA189" s="396"/>
      <c r="AB189" s="396"/>
      <c r="AC189" s="396"/>
      <c r="AD189" s="396"/>
      <c r="AE189" s="396"/>
      <c r="AF189" s="396"/>
      <c r="AG189" s="396"/>
      <c r="AH189" s="396"/>
      <c r="AI189" s="396"/>
      <c r="AJ189" s="396"/>
      <c r="AK189" s="392"/>
      <c r="AL189" s="276"/>
      <c r="AM189" s="393"/>
      <c r="AN189" s="393"/>
      <c r="AO189" s="452"/>
      <c r="AP189" s="452"/>
      <c r="AQ189" s="452"/>
      <c r="AR189" s="452"/>
      <c r="AS189" s="452"/>
      <c r="AT189" s="393"/>
      <c r="AU189" s="393"/>
      <c r="AV189" s="393"/>
      <c r="AW189" s="393"/>
    </row>
    <row r="190" spans="1:49" ht="15" customHeight="1">
      <c r="A190" s="358"/>
      <c r="B190" s="358"/>
      <c r="C190" s="198"/>
      <c r="D190" s="198"/>
      <c r="E190" s="198"/>
      <c r="F190" s="424"/>
      <c r="G190" s="198"/>
      <c r="H190" s="198"/>
      <c r="I190" s="360"/>
      <c r="J190" s="394"/>
      <c r="K190" s="360"/>
      <c r="L190" s="388"/>
      <c r="M190" s="454" t="s">
        <v>240</v>
      </c>
      <c r="N190" s="454"/>
      <c r="O190" s="454"/>
      <c r="P190" s="454"/>
      <c r="Q190" s="454"/>
      <c r="R190" s="454"/>
      <c r="S190" s="454"/>
      <c r="T190" s="454"/>
      <c r="U190" s="454"/>
      <c r="V190" s="454"/>
      <c r="W190" s="454"/>
      <c r="X190" s="454"/>
      <c r="Y190" s="454"/>
      <c r="Z190" s="454"/>
      <c r="AA190" s="454"/>
      <c r="AB190" s="454"/>
      <c r="AC190" s="391"/>
      <c r="AD190" s="391"/>
      <c r="AE190" s="391"/>
      <c r="AF190" s="391"/>
      <c r="AG190" s="390"/>
      <c r="AH190" s="396"/>
      <c r="AI190" s="390"/>
      <c r="AJ190" s="454"/>
      <c r="AK190" s="181"/>
      <c r="AL190" s="392"/>
      <c r="AM190" s="393"/>
      <c r="AN190" s="393"/>
      <c r="AO190" s="393"/>
      <c r="AP190" s="393"/>
      <c r="AQ190" s="393"/>
      <c r="AR190" s="393"/>
      <c r="AS190" s="393"/>
      <c r="AT190" s="393"/>
      <c r="AU190" s="393"/>
      <c r="AV190" s="393"/>
      <c r="AW190" s="393"/>
    </row>
    <row r="191" spans="1:49" ht="15" customHeight="1">
      <c r="A191" s="358"/>
      <c r="B191" s="198"/>
      <c r="C191" s="198"/>
      <c r="D191" s="198"/>
      <c r="E191" s="198"/>
      <c r="F191" s="424"/>
      <c r="G191" s="198"/>
      <c r="H191" s="198"/>
      <c r="I191" s="360"/>
      <c r="J191" s="394"/>
      <c r="K191" s="360"/>
      <c r="L191" s="388"/>
      <c r="M191" s="194" t="s">
        <v>97</v>
      </c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391"/>
      <c r="AD191" s="391"/>
      <c r="AE191" s="391"/>
      <c r="AF191" s="391"/>
      <c r="AG191" s="390"/>
      <c r="AH191" s="396"/>
      <c r="AI191" s="390"/>
      <c r="AJ191" s="454"/>
      <c r="AK191" s="181"/>
      <c r="AL191" s="392"/>
      <c r="AM191" s="393"/>
      <c r="AN191" s="393"/>
      <c r="AO191" s="393"/>
      <c r="AP191" s="393"/>
      <c r="AQ191" s="393"/>
      <c r="AR191" s="393"/>
      <c r="AS191" s="393"/>
      <c r="AT191" s="393"/>
      <c r="AU191" s="393"/>
      <c r="AV191" s="393"/>
      <c r="AW191" s="393"/>
    </row>
    <row r="192" spans="6:49" ht="15" customHeight="1">
      <c r="F192" s="455"/>
      <c r="G192" s="360"/>
      <c r="H192" s="360"/>
      <c r="I192" s="3"/>
      <c r="J192" s="394"/>
      <c r="L192" s="388"/>
      <c r="M192" s="407" t="s">
        <v>241</v>
      </c>
      <c r="N192" s="407"/>
      <c r="O192" s="407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  <c r="AB192" s="407"/>
      <c r="AC192" s="391"/>
      <c r="AD192" s="391"/>
      <c r="AE192" s="391"/>
      <c r="AF192" s="391"/>
      <c r="AG192" s="390"/>
      <c r="AH192" s="396"/>
      <c r="AI192" s="390"/>
      <c r="AJ192" s="454"/>
      <c r="AK192" s="181"/>
      <c r="AL192" s="392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</row>
    <row r="193" spans="7:46" ht="15" customHeight="1">
      <c r="G193" s="455"/>
      <c r="H193" s="360"/>
      <c r="I193" s="360"/>
      <c r="J193" s="394"/>
      <c r="K193" s="360"/>
      <c r="L193" s="360"/>
      <c r="M193" s="360"/>
      <c r="N193" s="360"/>
      <c r="O193" s="360"/>
      <c r="P193" s="360"/>
      <c r="Q193" s="360"/>
      <c r="R193" s="360"/>
      <c r="S193" s="360"/>
      <c r="T193" s="360"/>
      <c r="U193" s="360"/>
      <c r="V193" s="360"/>
      <c r="W193" s="360"/>
      <c r="X193" s="360"/>
      <c r="Y193" s="360"/>
      <c r="Z193" s="360"/>
      <c r="AA193" s="360"/>
      <c r="AB193" s="360"/>
      <c r="AC193" s="360"/>
      <c r="AD193" s="360"/>
      <c r="AE193" s="360"/>
      <c r="AF193" s="360"/>
      <c r="AG193" s="360"/>
      <c r="AH193" s="360"/>
      <c r="AI193" s="360"/>
      <c r="AJ193" s="360"/>
      <c r="AK193" s="393"/>
      <c r="AL193" s="393"/>
      <c r="AM193" s="393"/>
      <c r="AN193" s="393"/>
      <c r="AO193" s="393"/>
      <c r="AP193" s="393"/>
      <c r="AQ193" s="393"/>
      <c r="AR193" s="393"/>
      <c r="AS193" s="393"/>
      <c r="AT193" s="393"/>
    </row>
    <row r="194" spans="7:46" ht="15" customHeight="1">
      <c r="G194" s="455"/>
      <c r="H194" s="360"/>
      <c r="I194" s="360"/>
      <c r="J194" s="394"/>
      <c r="K194" s="360"/>
      <c r="L194" s="360"/>
      <c r="M194" s="360"/>
      <c r="N194" s="360"/>
      <c r="O194" s="360"/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60"/>
      <c r="AK194" s="393"/>
      <c r="AL194" s="393"/>
      <c r="AM194" s="393"/>
      <c r="AN194" s="393"/>
      <c r="AO194" s="393"/>
      <c r="AP194" s="393"/>
      <c r="AQ194" s="393"/>
      <c r="AR194" s="393"/>
      <c r="AS194" s="393"/>
      <c r="AT194" s="393"/>
    </row>
    <row r="195" spans="7:29" ht="15" customHeight="1">
      <c r="G195" s="455"/>
      <c r="H195" s="360"/>
      <c r="I195" s="360"/>
      <c r="J195" s="394"/>
      <c r="K195" s="360"/>
      <c r="L195" s="360"/>
      <c r="M195" s="360"/>
      <c r="N195" s="360"/>
      <c r="O195" s="360"/>
      <c r="P195" s="360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</row>
    <row r="196" spans="7:30" ht="15" customHeight="1">
      <c r="G196" s="455"/>
      <c r="H196" s="360"/>
      <c r="I196" s="360"/>
      <c r="J196" s="394"/>
      <c r="K196" s="360"/>
      <c r="L196" s="360"/>
      <c r="M196" s="360"/>
      <c r="N196" s="360"/>
      <c r="O196" s="360"/>
      <c r="Q196" s="432"/>
      <c r="U196" s="661"/>
      <c r="V196" s="360"/>
      <c r="W196" s="360"/>
      <c r="X196" s="360"/>
      <c r="Y196" s="432"/>
      <c r="Z196" s="360"/>
      <c r="AA196" s="360"/>
      <c r="AB196" s="360"/>
      <c r="AC196" s="662"/>
      <c r="AD196" s="360"/>
    </row>
    <row r="197" spans="7:31" ht="15" customHeight="1">
      <c r="G197" s="455"/>
      <c r="H197" s="360"/>
      <c r="I197" s="360"/>
      <c r="J197" s="394"/>
      <c r="K197" s="360"/>
      <c r="L197" s="360"/>
      <c r="M197" s="360"/>
      <c r="N197" s="360"/>
      <c r="O197" s="360"/>
      <c r="Q197" s="663"/>
      <c r="Y197" s="360"/>
      <c r="Z197" s="360"/>
      <c r="AA197" s="360"/>
      <c r="AB197" s="360"/>
      <c r="AC197" s="360"/>
      <c r="AD197" s="360"/>
      <c r="AE197" s="360"/>
    </row>
    <row r="198" spans="7:31" ht="15" customHeight="1">
      <c r="G198" s="455"/>
      <c r="H198" s="360"/>
      <c r="I198" s="360"/>
      <c r="J198" s="394"/>
      <c r="K198" s="360"/>
      <c r="L198" s="360"/>
      <c r="M198" s="360"/>
      <c r="N198" s="360"/>
      <c r="O198" s="360"/>
      <c r="Q198" s="663"/>
      <c r="Y198" s="360"/>
      <c r="Z198" s="360"/>
      <c r="AA198" s="360"/>
      <c r="AB198" s="360"/>
      <c r="AC198" s="360"/>
      <c r="AD198" s="360"/>
      <c r="AE198" s="360"/>
    </row>
    <row r="199" spans="7:31" ht="15" customHeight="1">
      <c r="G199" s="455"/>
      <c r="H199" s="360"/>
      <c r="I199" s="360"/>
      <c r="J199" s="394"/>
      <c r="K199" s="360"/>
      <c r="L199" s="360"/>
      <c r="M199" s="360"/>
      <c r="N199" s="360"/>
      <c r="O199" s="360"/>
      <c r="P199" s="360"/>
      <c r="Q199" s="663"/>
      <c r="R199" s="360"/>
      <c r="S199" s="360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</row>
    <row r="200" spans="7:28" ht="15" customHeight="1">
      <c r="G200" s="455"/>
      <c r="H200" s="360"/>
      <c r="I200" s="360"/>
      <c r="J200" s="394"/>
      <c r="K200" s="360"/>
      <c r="L200" s="360"/>
      <c r="M200" s="360"/>
      <c r="Q200" s="379" t="s">
        <v>26</v>
      </c>
      <c r="R200" s="664"/>
      <c r="S200" s="433">
        <v>1</v>
      </c>
      <c r="T200" s="266"/>
      <c r="U200" s="379" t="s">
        <v>73</v>
      </c>
      <c r="V200" s="430"/>
      <c r="W200" s="433">
        <v>1</v>
      </c>
      <c r="X200" s="665"/>
      <c r="Y200" s="379" t="s">
        <v>73</v>
      </c>
      <c r="Z200" s="436"/>
      <c r="AA200" s="433">
        <v>1</v>
      </c>
      <c r="AB200" s="662"/>
    </row>
    <row r="201" spans="7:28" ht="15" customHeight="1">
      <c r="G201" s="455"/>
      <c r="H201" s="360"/>
      <c r="I201" s="360"/>
      <c r="J201" s="394"/>
      <c r="K201" s="360"/>
      <c r="L201" s="360"/>
      <c r="M201" s="360"/>
      <c r="Q201" s="379"/>
      <c r="R201" s="664"/>
      <c r="S201" s="433"/>
      <c r="T201" s="266"/>
      <c r="U201" s="379"/>
      <c r="V201" s="430"/>
      <c r="W201" s="433"/>
      <c r="X201" s="665"/>
      <c r="Y201" s="379"/>
      <c r="Z201" s="440"/>
      <c r="AA201" s="407"/>
      <c r="AB201" s="509" t="s">
        <v>1672</v>
      </c>
    </row>
    <row r="202" spans="7:28" ht="15" customHeight="1">
      <c r="G202" s="455"/>
      <c r="H202" s="360"/>
      <c r="I202" s="360"/>
      <c r="J202" s="394"/>
      <c r="K202" s="360"/>
      <c r="L202" s="360"/>
      <c r="M202" s="360"/>
      <c r="Q202" s="379"/>
      <c r="R202" s="664"/>
      <c r="S202" s="433"/>
      <c r="T202" s="266"/>
      <c r="U202" s="379"/>
      <c r="V202" s="444"/>
      <c r="W202" s="194"/>
      <c r="X202" s="407" t="s">
        <v>1673</v>
      </c>
      <c r="Y202" s="445"/>
      <c r="Z202" s="445"/>
      <c r="AA202" s="445"/>
      <c r="AB202" s="666"/>
    </row>
    <row r="203" spans="7:28" ht="15" customHeight="1">
      <c r="G203" s="455"/>
      <c r="H203" s="360"/>
      <c r="I203" s="360"/>
      <c r="J203" s="394"/>
      <c r="K203" s="360"/>
      <c r="L203" s="360"/>
      <c r="M203" s="360"/>
      <c r="Q203" s="379"/>
      <c r="R203" s="447"/>
      <c r="S203" s="447"/>
      <c r="T203" s="448"/>
      <c r="U203" s="445"/>
      <c r="V203" s="445"/>
      <c r="W203" s="445"/>
      <c r="X203" s="445"/>
      <c r="Y203" s="445"/>
      <c r="Z203" s="445"/>
      <c r="AA203" s="445"/>
      <c r="AB203" s="666"/>
    </row>
    <row r="205" spans="1:24" s="143" customFormat="1" ht="16.5" customHeight="1">
      <c r="A205" s="425"/>
      <c r="B205" s="425"/>
      <c r="C205" s="284"/>
      <c r="D205" s="414"/>
      <c r="E205" s="667"/>
      <c r="F205" s="668"/>
      <c r="G205" s="668"/>
      <c r="H205" s="669"/>
      <c r="I205" s="669"/>
      <c r="J205" s="669"/>
      <c r="K205" s="669"/>
      <c r="L205" s="669"/>
      <c r="M205" s="669"/>
      <c r="N205" s="669"/>
      <c r="O205" s="669"/>
      <c r="P205" s="669"/>
      <c r="Q205" s="669"/>
      <c r="R205" s="669"/>
      <c r="S205" s="669"/>
      <c r="T205" s="167"/>
      <c r="U205" s="167"/>
      <c r="V205" s="167"/>
      <c r="W205" s="670"/>
      <c r="X205" s="670"/>
    </row>
    <row r="206" s="588" customFormat="1" ht="11.25">
      <c r="A206" s="588" t="s">
        <v>1674</v>
      </c>
    </row>
    <row r="207" ht="11.25"/>
    <row r="208" spans="3:5" s="491" customFormat="1" ht="15" customHeight="1">
      <c r="C208" s="499"/>
      <c r="D208" s="500"/>
      <c r="E208" s="501"/>
    </row>
    <row r="210" s="588" customFormat="1" ht="16.5" customHeight="1">
      <c r="A210" s="588" t="s">
        <v>1675</v>
      </c>
    </row>
    <row r="212" spans="1:24" s="143" customFormat="1" ht="16.5" customHeight="1">
      <c r="A212" s="425"/>
      <c r="B212" s="425"/>
      <c r="C212" s="284"/>
      <c r="D212" s="414"/>
      <c r="E212" s="671">
        <v>1</v>
      </c>
      <c r="F212" s="672"/>
      <c r="G212" s="672"/>
      <c r="H212" s="672"/>
      <c r="I212" s="672"/>
      <c r="J212" s="672"/>
      <c r="K212" s="672"/>
      <c r="L212" s="672"/>
      <c r="M212" s="672"/>
      <c r="N212" s="672"/>
      <c r="O212" s="672"/>
      <c r="P212" s="672"/>
      <c r="Q212" s="672"/>
      <c r="R212" s="673"/>
      <c r="S212" s="673"/>
      <c r="T212" s="673"/>
      <c r="U212" s="674"/>
      <c r="V212" s="674"/>
      <c r="W212" s="674"/>
      <c r="X212" s="675"/>
    </row>
    <row r="214" s="588" customFormat="1" ht="16.5" customHeight="1">
      <c r="A214" s="588" t="s">
        <v>1674</v>
      </c>
    </row>
    <row r="215" spans="7:8" ht="16.5" customHeight="1">
      <c r="G215" s="591"/>
      <c r="H215" s="591"/>
    </row>
    <row r="216" spans="1:24" s="143" customFormat="1" ht="16.5" customHeight="1">
      <c r="A216" s="301"/>
      <c r="B216" s="142"/>
      <c r="C216" s="284"/>
      <c r="D216" s="414"/>
      <c r="E216" s="433" t="s">
        <v>79</v>
      </c>
      <c r="F216" s="672"/>
      <c r="G216" s="672"/>
      <c r="H216" s="672"/>
      <c r="I216" s="672"/>
      <c r="J216" s="673"/>
      <c r="K216" s="673"/>
      <c r="L216" s="673"/>
      <c r="M216" s="674"/>
      <c r="N216" s="674"/>
      <c r="O216" s="674"/>
      <c r="P216" s="675"/>
      <c r="Q216" s="186"/>
      <c r="R216" s="186"/>
      <c r="S216" s="186"/>
      <c r="T216" s="186"/>
      <c r="U216" s="186"/>
      <c r="V216" s="186"/>
      <c r="W216" s="186"/>
      <c r="X216" s="186"/>
    </row>
    <row r="218" s="588" customFormat="1" ht="16.5" customHeight="1">
      <c r="A218" s="588" t="s">
        <v>1676</v>
      </c>
    </row>
    <row r="219" spans="7:8" ht="16.5" customHeight="1">
      <c r="G219" s="591"/>
      <c r="H219" s="591"/>
    </row>
    <row r="220" spans="1:24" s="143" customFormat="1" ht="16.5" customHeight="1">
      <c r="A220" s="301"/>
      <c r="B220" s="142"/>
      <c r="C220" s="284"/>
      <c r="D220" s="414"/>
      <c r="E220" s="433" t="s">
        <v>79</v>
      </c>
      <c r="F220" s="672"/>
      <c r="G220" s="672"/>
      <c r="H220" s="672"/>
      <c r="I220" s="672"/>
      <c r="J220" s="673"/>
      <c r="K220" s="673"/>
      <c r="L220" s="673"/>
      <c r="M220" s="674"/>
      <c r="N220" s="674"/>
      <c r="O220" s="674"/>
      <c r="P220" s="675"/>
      <c r="Q220" s="186"/>
      <c r="R220" s="186"/>
      <c r="S220" s="186"/>
      <c r="T220" s="186"/>
      <c r="U220" s="186"/>
      <c r="V220" s="186"/>
      <c r="W220" s="186"/>
      <c r="X220" s="186"/>
    </row>
    <row r="222" spans="1:3" s="588" customFormat="1" ht="16.5" customHeight="1">
      <c r="A222" s="588" t="s">
        <v>1677</v>
      </c>
      <c r="B222" s="588" t="s">
        <v>1678</v>
      </c>
      <c r="C222" s="588" t="s">
        <v>1679</v>
      </c>
    </row>
    <row r="224" spans="1:9" s="57" customFormat="1" ht="19.5" customHeight="1">
      <c r="A224" s="676"/>
      <c r="B224" s="55"/>
      <c r="C224" s="56"/>
      <c r="D224" s="105"/>
      <c r="F224" s="677" t="s">
        <v>1680</v>
      </c>
      <c r="G224" s="139"/>
      <c r="I224" s="59"/>
    </row>
    <row r="225" spans="1:9" s="57" customFormat="1" ht="22.5">
      <c r="A225" s="676"/>
      <c r="B225" s="131"/>
      <c r="C225" s="56"/>
      <c r="D225" s="132"/>
      <c r="E225" s="133" t="s">
        <v>1681</v>
      </c>
      <c r="F225" s="678"/>
      <c r="G225" s="139"/>
      <c r="I225" s="59"/>
    </row>
    <row r="226" spans="1:9" s="57" customFormat="1" ht="19.5">
      <c r="A226" s="676"/>
      <c r="B226" s="131"/>
      <c r="C226" s="56"/>
      <c r="D226" s="132"/>
      <c r="E226" s="133" t="s">
        <v>1682</v>
      </c>
      <c r="F226" s="678"/>
      <c r="G226" s="139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79"/>
      <c r="G227" s="105"/>
      <c r="I227" s="59"/>
    </row>
    <row r="228" spans="1:9" s="57" customFormat="1" ht="19.5" customHeight="1">
      <c r="A228" s="676"/>
      <c r="B228" s="55"/>
      <c r="C228" s="56"/>
      <c r="D228" s="105"/>
      <c r="F228" s="677" t="s">
        <v>1683</v>
      </c>
      <c r="G228" s="139"/>
      <c r="I228" s="59"/>
    </row>
    <row r="229" spans="1:9" s="57" customFormat="1" ht="22.5">
      <c r="A229" s="676"/>
      <c r="B229" s="131"/>
      <c r="C229" s="56"/>
      <c r="D229" s="132"/>
      <c r="E229" s="134" t="s">
        <v>61</v>
      </c>
      <c r="F229" s="678"/>
      <c r="G229" s="139"/>
      <c r="I229" s="59"/>
    </row>
    <row r="230" spans="1:9" s="57" customFormat="1" ht="22.5">
      <c r="A230" s="676"/>
      <c r="B230" s="131"/>
      <c r="C230" s="56"/>
      <c r="D230" s="132"/>
      <c r="E230" s="134" t="s">
        <v>1684</v>
      </c>
      <c r="F230" s="678"/>
      <c r="G230" s="139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79"/>
      <c r="G231" s="105"/>
      <c r="I231" s="59"/>
    </row>
    <row r="232" spans="1:9" s="57" customFormat="1" ht="19.5" customHeight="1">
      <c r="A232" s="676"/>
      <c r="B232" s="55"/>
      <c r="C232" s="56"/>
      <c r="D232" s="105"/>
      <c r="F232" s="677" t="s">
        <v>1685</v>
      </c>
      <c r="G232" s="139"/>
      <c r="I232" s="59"/>
    </row>
    <row r="233" spans="1:9" s="57" customFormat="1" ht="22.5">
      <c r="A233" s="676"/>
      <c r="B233" s="131"/>
      <c r="C233" s="56"/>
      <c r="D233" s="132"/>
      <c r="E233" s="134" t="s">
        <v>61</v>
      </c>
      <c r="F233" s="678"/>
      <c r="G233" s="139"/>
      <c r="I233" s="59"/>
    </row>
    <row r="234" spans="1:9" s="57" customFormat="1" ht="22.5">
      <c r="A234" s="676"/>
      <c r="B234" s="131"/>
      <c r="C234" s="56"/>
      <c r="D234" s="132"/>
      <c r="E234" s="134" t="s">
        <v>1684</v>
      </c>
      <c r="F234" s="678"/>
      <c r="G234" s="139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79"/>
      <c r="G235" s="105"/>
      <c r="I235" s="59"/>
    </row>
    <row r="236" spans="1:9" s="57" customFormat="1" ht="19.5" customHeight="1">
      <c r="A236" s="676"/>
      <c r="B236" s="55"/>
      <c r="C236" s="56"/>
      <c r="D236" s="105"/>
      <c r="F236" s="677" t="s">
        <v>1686</v>
      </c>
      <c r="G236" s="139"/>
      <c r="I236" s="59"/>
    </row>
    <row r="237" spans="1:9" s="57" customFormat="1" ht="22.5">
      <c r="A237" s="676"/>
      <c r="B237" s="131"/>
      <c r="C237" s="56"/>
      <c r="D237" s="132"/>
      <c r="E237" s="133" t="s">
        <v>61</v>
      </c>
      <c r="F237" s="678"/>
      <c r="G237" s="139"/>
      <c r="I237" s="59"/>
    </row>
    <row r="238" spans="1:9" s="57" customFormat="1" ht="19.5">
      <c r="A238" s="676"/>
      <c r="B238" s="131"/>
      <c r="C238" s="56"/>
      <c r="D238" s="132"/>
      <c r="E238" s="133" t="s">
        <v>63</v>
      </c>
      <c r="F238" s="678"/>
      <c r="G238" s="139"/>
      <c r="I238" s="59"/>
    </row>
    <row r="239" spans="1:9" s="57" customFormat="1" ht="22.5">
      <c r="A239" s="676"/>
      <c r="B239" s="131"/>
      <c r="C239" s="56"/>
      <c r="D239" s="132"/>
      <c r="E239" s="134" t="s">
        <v>1684</v>
      </c>
      <c r="F239" s="678"/>
      <c r="G239" s="139"/>
      <c r="I239" s="59"/>
    </row>
    <row r="240" spans="1:9" s="57" customFormat="1" ht="19.5">
      <c r="A240" s="676"/>
      <c r="B240" s="131"/>
      <c r="C240" s="56"/>
      <c r="D240" s="132"/>
      <c r="E240" s="133" t="s">
        <v>1687</v>
      </c>
      <c r="F240" s="678"/>
      <c r="G240" s="139"/>
      <c r="I240" s="59"/>
    </row>
    <row r="242" s="588" customFormat="1" ht="16.5" customHeight="1">
      <c r="A242" s="588" t="s">
        <v>1688</v>
      </c>
    </row>
    <row r="244" spans="1:13" s="484" customFormat="1" ht="14.25">
      <c r="A244" s="477" t="s">
        <v>81</v>
      </c>
      <c r="B244" s="478"/>
      <c r="C244" s="479"/>
      <c r="D244" s="480"/>
      <c r="E244" s="481"/>
      <c r="F244" s="482"/>
      <c r="G244" s="482"/>
      <c r="H244" s="482"/>
      <c r="I244" s="378"/>
      <c r="J244" s="483"/>
      <c r="K244" s="680"/>
      <c r="M244" s="485" t="e">
        <f>#N/A</f>
        <v>#N/A</v>
      </c>
    </row>
    <row r="247" spans="1:23" s="7" customFormat="1" ht="15">
      <c r="A247" s="588" t="s">
        <v>1689</v>
      </c>
      <c r="B247" s="588"/>
      <c r="C247" s="588"/>
      <c r="D247" s="588"/>
      <c r="E247" s="588"/>
      <c r="F247" s="588"/>
      <c r="G247" s="588"/>
      <c r="H247" s="588"/>
      <c r="I247" s="588"/>
      <c r="J247" s="588"/>
      <c r="K247" s="588"/>
      <c r="L247" s="588"/>
      <c r="M247" s="588"/>
      <c r="N247" s="588"/>
      <c r="O247" s="588"/>
      <c r="P247" s="588"/>
      <c r="Q247" s="588"/>
      <c r="R247" s="588"/>
      <c r="S247" s="588"/>
      <c r="T247" s="588"/>
      <c r="U247" s="681"/>
      <c r="V247" s="588"/>
      <c r="W247" s="588"/>
    </row>
    <row r="248" spans="4:21" s="7" customFormat="1" ht="15">
      <c r="D248" s="682"/>
      <c r="E248" s="682"/>
      <c r="F248" s="682"/>
      <c r="G248" s="682"/>
      <c r="H248" s="682"/>
      <c r="I248" s="682"/>
      <c r="J248" s="682"/>
      <c r="K248" s="682"/>
      <c r="L248" s="682"/>
      <c r="U248" s="683"/>
    </row>
    <row r="249" spans="1:83" s="199" customFormat="1" ht="15" customHeight="1">
      <c r="A249" s="186"/>
      <c r="B249" s="187" t="s">
        <v>90</v>
      </c>
      <c r="C249" s="684"/>
      <c r="D249" s="170">
        <v>1</v>
      </c>
      <c r="E249" s="374"/>
      <c r="F249" s="190"/>
      <c r="G249" s="170">
        <v>0</v>
      </c>
      <c r="H249" s="191"/>
      <c r="I249" s="192"/>
      <c r="J249" s="193" t="s">
        <v>92</v>
      </c>
      <c r="K249" s="194"/>
      <c r="L249" s="195"/>
      <c r="M249" s="145" t="e">
        <f>mergeValue()</f>
        <v>#VALUE!</v>
      </c>
      <c r="N249" s="148"/>
      <c r="O249" s="148"/>
      <c r="P249" s="145" t="e">
        <f>#N/A</f>
        <v>#N/A</v>
      </c>
      <c r="Q249" s="148"/>
      <c r="R249" s="145">
        <f>K249&amp;"("&amp;L249&amp;")"</f>
        <v>0</v>
      </c>
      <c r="S249" s="187"/>
      <c r="T249" s="187"/>
      <c r="U249" s="196"/>
      <c r="V249" s="187"/>
      <c r="W249" s="187"/>
      <c r="X249" s="187"/>
      <c r="Y249" s="197"/>
      <c r="Z249" s="197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</row>
    <row r="250" spans="1:83" s="199" customFormat="1" ht="15" customHeight="1">
      <c r="A250" s="186"/>
      <c r="B250" s="186"/>
      <c r="C250" s="684"/>
      <c r="D250" s="170"/>
      <c r="E250" s="374"/>
      <c r="F250" s="192"/>
      <c r="G250" s="685"/>
      <c r="H250" s="194" t="s">
        <v>217</v>
      </c>
      <c r="I250" s="685"/>
      <c r="J250" s="685"/>
      <c r="K250" s="686"/>
      <c r="L250" s="195"/>
      <c r="M250" s="148"/>
      <c r="N250" s="148"/>
      <c r="O250" s="148"/>
      <c r="P250" s="148"/>
      <c r="Q250" s="145"/>
      <c r="R250" s="148"/>
      <c r="S250" s="187"/>
      <c r="T250" s="187"/>
      <c r="U250" s="196"/>
      <c r="V250" s="187"/>
      <c r="W250" s="187"/>
      <c r="X250" s="187"/>
      <c r="Y250" s="197"/>
      <c r="Z250" s="197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</row>
    <row r="251" spans="17:21" s="7" customFormat="1" ht="15">
      <c r="Q251" s="687"/>
      <c r="U251" s="683"/>
    </row>
    <row r="252" spans="1:23" s="7" customFormat="1" ht="15">
      <c r="A252" s="588" t="s">
        <v>1690</v>
      </c>
      <c r="B252" s="588"/>
      <c r="C252" s="588"/>
      <c r="D252" s="588"/>
      <c r="E252" s="588"/>
      <c r="F252" s="588"/>
      <c r="G252" s="588"/>
      <c r="H252" s="588"/>
      <c r="I252" s="588"/>
      <c r="J252" s="588"/>
      <c r="K252" s="588"/>
      <c r="L252" s="588"/>
      <c r="M252" s="588"/>
      <c r="N252" s="588"/>
      <c r="O252" s="588"/>
      <c r="P252" s="588"/>
      <c r="Q252" s="688"/>
      <c r="R252" s="588"/>
      <c r="S252" s="588"/>
      <c r="T252" s="588"/>
      <c r="U252" s="681"/>
      <c r="V252" s="588"/>
      <c r="W252" s="588"/>
    </row>
    <row r="253" spans="6:21" s="7" customFormat="1" ht="15">
      <c r="F253" s="682"/>
      <c r="G253" s="682"/>
      <c r="H253" s="682"/>
      <c r="I253" s="682"/>
      <c r="J253" s="682"/>
      <c r="K253" s="682"/>
      <c r="L253" s="682"/>
      <c r="Q253" s="687"/>
      <c r="U253" s="683"/>
    </row>
    <row r="254" spans="1:83" s="199" customFormat="1" ht="15" customHeight="1">
      <c r="A254" s="186"/>
      <c r="B254" s="187" t="s">
        <v>90</v>
      </c>
      <c r="C254" s="689"/>
      <c r="D254" s="174"/>
      <c r="E254" s="690"/>
      <c r="F254" s="190"/>
      <c r="G254" s="170">
        <v>0</v>
      </c>
      <c r="H254" s="201"/>
      <c r="I254" s="192"/>
      <c r="J254" s="193" t="s">
        <v>92</v>
      </c>
      <c r="K254" s="194"/>
      <c r="L254" s="195"/>
      <c r="M254" s="145" t="e">
        <f>mergeValue()</f>
        <v>#VALUE!</v>
      </c>
      <c r="N254" s="148"/>
      <c r="O254" s="148"/>
      <c r="P254" s="148"/>
      <c r="Q254" s="148"/>
      <c r="R254" s="145">
        <f>K254&amp;"("&amp;L254&amp;")"</f>
        <v>0</v>
      </c>
      <c r="S254" s="187"/>
      <c r="T254" s="187"/>
      <c r="U254" s="196"/>
      <c r="V254" s="187"/>
      <c r="W254" s="187"/>
      <c r="X254" s="187"/>
      <c r="Y254" s="197"/>
      <c r="Z254" s="197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</row>
    <row r="255" spans="1:83" s="199" customFormat="1" ht="15" customHeight="1">
      <c r="A255" s="186"/>
      <c r="B255" s="186"/>
      <c r="C255" s="689"/>
      <c r="D255" s="174"/>
      <c r="E255" s="690"/>
      <c r="F255" s="190"/>
      <c r="G255" s="170"/>
      <c r="H255" s="201"/>
      <c r="I255" s="685"/>
      <c r="J255" s="685"/>
      <c r="K255" s="194" t="s">
        <v>216</v>
      </c>
      <c r="L255" s="195"/>
      <c r="M255" s="148"/>
      <c r="N255" s="148"/>
      <c r="O255" s="148"/>
      <c r="P255" s="148"/>
      <c r="Q255" s="145"/>
      <c r="R255" s="148"/>
      <c r="S255" s="187"/>
      <c r="T255" s="187"/>
      <c r="U255" s="196"/>
      <c r="V255" s="187"/>
      <c r="W255" s="187"/>
      <c r="X255" s="187"/>
      <c r="Y255" s="197"/>
      <c r="Z255" s="197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</row>
    <row r="256" spans="17:21" s="7" customFormat="1" ht="15">
      <c r="Q256" s="687"/>
      <c r="U256" s="683"/>
    </row>
    <row r="257" spans="1:23" s="7" customFormat="1" ht="15">
      <c r="A257" s="588" t="s">
        <v>1691</v>
      </c>
      <c r="B257" s="588"/>
      <c r="C257" s="588"/>
      <c r="D257" s="588"/>
      <c r="E257" s="588"/>
      <c r="F257" s="588"/>
      <c r="G257" s="588"/>
      <c r="H257" s="588"/>
      <c r="I257" s="588"/>
      <c r="J257" s="588"/>
      <c r="K257" s="588"/>
      <c r="L257" s="588"/>
      <c r="M257" s="588"/>
      <c r="N257" s="588"/>
      <c r="O257" s="588"/>
      <c r="P257" s="588"/>
      <c r="Q257" s="688"/>
      <c r="R257" s="588"/>
      <c r="S257" s="588"/>
      <c r="T257" s="588"/>
      <c r="U257" s="681"/>
      <c r="V257" s="588"/>
      <c r="W257" s="588"/>
    </row>
    <row r="258" spans="17:21" s="7" customFormat="1" ht="15">
      <c r="Q258" s="687"/>
      <c r="U258" s="683"/>
    </row>
    <row r="259" spans="1:83" s="199" customFormat="1" ht="15" customHeight="1">
      <c r="A259" s="186"/>
      <c r="B259" s="187" t="s">
        <v>90</v>
      </c>
      <c r="C259" s="689"/>
      <c r="D259" s="7"/>
      <c r="E259" s="691"/>
      <c r="F259" s="7"/>
      <c r="G259" s="7"/>
      <c r="H259" s="7"/>
      <c r="I259" s="238"/>
      <c r="J259" s="170">
        <v>0</v>
      </c>
      <c r="K259" s="201"/>
      <c r="L259" s="203"/>
      <c r="M259" s="145" t="e">
        <f>mergeValue()</f>
        <v>#VALUE!</v>
      </c>
      <c r="N259" s="148"/>
      <c r="O259" s="148"/>
      <c r="P259" s="148"/>
      <c r="Q259" s="148"/>
      <c r="R259" s="145">
        <f>K259&amp;" ("&amp;L259&amp;")"</f>
        <v>0</v>
      </c>
      <c r="S259" s="187"/>
      <c r="T259" s="187"/>
      <c r="U259" s="196"/>
      <c r="V259" s="187"/>
      <c r="W259" s="187"/>
      <c r="X259" s="187"/>
      <c r="Y259" s="197"/>
      <c r="Z259" s="197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</row>
    <row r="261" ht="11.25"/>
    <row r="262" s="588" customFormat="1" ht="11.25">
      <c r="A262" s="588" t="s">
        <v>1692</v>
      </c>
    </row>
    <row r="263" ht="11.25"/>
    <row r="264" spans="1:10" s="143" customFormat="1" ht="19.5" customHeight="1">
      <c r="A264" s="301"/>
      <c r="B264" s="187"/>
      <c r="C264" s="284"/>
      <c r="D264" s="296"/>
      <c r="E264" s="692"/>
      <c r="F264" s="300"/>
      <c r="G264" s="299"/>
      <c r="H264" s="437"/>
      <c r="I264" s="145"/>
      <c r="J264" s="145"/>
    </row>
    <row r="265" ht="11.25"/>
    <row r="266" ht="11.25"/>
    <row r="267" s="588" customFormat="1" ht="11.25">
      <c r="A267" s="588" t="s">
        <v>1693</v>
      </c>
    </row>
    <row r="268" ht="11.25"/>
    <row r="269" spans="1:15" s="143" customFormat="1" ht="19.5" customHeight="1">
      <c r="A269" s="295"/>
      <c r="B269" s="187"/>
      <c r="C269" s="284"/>
      <c r="D269" s="296"/>
      <c r="E269" s="324"/>
      <c r="F269" s="325"/>
      <c r="G269" s="319"/>
      <c r="H269" s="327"/>
      <c r="I269" s="327"/>
      <c r="J269" s="300"/>
      <c r="K269" s="319" t="s">
        <v>129</v>
      </c>
      <c r="L269" s="276" t="s">
        <v>1694</v>
      </c>
      <c r="M269" s="318"/>
      <c r="N269" s="145"/>
      <c r="O269" s="145"/>
    </row>
    <row r="270" spans="1:15" s="143" customFormat="1" ht="19.5" customHeight="1">
      <c r="A270" s="295"/>
      <c r="B270" s="187"/>
      <c r="C270" s="284"/>
      <c r="D270" s="296"/>
      <c r="E270" s="324"/>
      <c r="F270" s="325"/>
      <c r="G270" s="303"/>
      <c r="H270" s="304" t="s">
        <v>165</v>
      </c>
      <c r="I270" s="305"/>
      <c r="J270" s="305"/>
      <c r="K270" s="306"/>
      <c r="L270" s="276"/>
      <c r="M270" s="318"/>
      <c r="N270" s="145"/>
      <c r="O270" s="145"/>
    </row>
    <row r="271" ht="11.25"/>
    <row r="272" ht="11.25"/>
    <row r="273" s="588" customFormat="1" ht="11.25">
      <c r="A273" s="588" t="s">
        <v>1695</v>
      </c>
    </row>
    <row r="274" ht="11.25"/>
    <row r="275" spans="1:15" s="143" customFormat="1" ht="19.5" customHeight="1">
      <c r="A275" s="295"/>
      <c r="B275" s="187"/>
      <c r="C275" s="284"/>
      <c r="D275" s="296"/>
      <c r="E275" s="324"/>
      <c r="F275" s="325"/>
      <c r="G275" s="319"/>
      <c r="H275" s="327"/>
      <c r="I275" s="327"/>
      <c r="J275" s="330"/>
      <c r="K275" s="319" t="s">
        <v>129</v>
      </c>
      <c r="L275" s="276" t="s">
        <v>1694</v>
      </c>
      <c r="M275" s="318"/>
      <c r="N275" s="145"/>
      <c r="O275" s="145"/>
    </row>
    <row r="276" spans="1:15" s="143" customFormat="1" ht="19.5" customHeight="1">
      <c r="A276" s="295"/>
      <c r="B276" s="187"/>
      <c r="C276" s="284"/>
      <c r="D276" s="296"/>
      <c r="E276" s="324"/>
      <c r="F276" s="325"/>
      <c r="G276" s="303"/>
      <c r="H276" s="304" t="s">
        <v>165</v>
      </c>
      <c r="I276" s="305"/>
      <c r="J276" s="305"/>
      <c r="K276" s="306"/>
      <c r="L276" s="276"/>
      <c r="M276" s="318"/>
      <c r="N276" s="145"/>
      <c r="O276" s="145"/>
    </row>
    <row r="277" ht="11.25"/>
    <row r="278" ht="11.25"/>
    <row r="279" s="588" customFormat="1" ht="11.25">
      <c r="A279" s="588" t="s">
        <v>1696</v>
      </c>
    </row>
    <row r="280" ht="11.25"/>
    <row r="281" spans="1:15" s="143" customFormat="1" ht="19.5" customHeight="1">
      <c r="A281" s="295"/>
      <c r="B281" s="187"/>
      <c r="C281" s="284"/>
      <c r="D281" s="296"/>
      <c r="E281" s="693"/>
      <c r="F281" s="694"/>
      <c r="G281" s="319"/>
      <c r="H281" s="327"/>
      <c r="I281" s="327"/>
      <c r="J281" s="300"/>
      <c r="K281" s="319" t="s">
        <v>129</v>
      </c>
      <c r="L281" s="695"/>
      <c r="M281" s="318"/>
      <c r="N281" s="145"/>
      <c r="O281" s="145"/>
    </row>
    <row r="282" ht="11.25"/>
    <row r="283" ht="11.25"/>
    <row r="284" s="588" customFormat="1" ht="11.25">
      <c r="A284" s="588" t="s">
        <v>1697</v>
      </c>
    </row>
    <row r="285" ht="11.25"/>
    <row r="286" spans="1:15" s="143" customFormat="1" ht="19.5" customHeight="1">
      <c r="A286" s="295"/>
      <c r="B286" s="187"/>
      <c r="C286" s="284"/>
      <c r="D286" s="296"/>
      <c r="E286" s="693"/>
      <c r="F286" s="694"/>
      <c r="G286" s="319"/>
      <c r="H286" s="327"/>
      <c r="I286" s="327"/>
      <c r="J286" s="330"/>
      <c r="K286" s="319" t="s">
        <v>129</v>
      </c>
      <c r="L286" s="695"/>
      <c r="M286" s="318"/>
      <c r="N286" s="145"/>
      <c r="O286" s="145"/>
    </row>
    <row r="289" s="588" customFormat="1" ht="16.5" customHeight="1">
      <c r="A289" s="588" t="s">
        <v>1698</v>
      </c>
    </row>
    <row r="291" spans="1:20" s="259" customFormat="1" ht="409.5">
      <c r="A291" s="271">
        <v>1</v>
      </c>
      <c r="B291" s="258"/>
      <c r="C291" s="258"/>
      <c r="D291" s="258"/>
      <c r="F291" s="266" t="e">
        <f>"2."&amp;mergeValue()</f>
        <v>#VALUE!</v>
      </c>
      <c r="G291" s="267" t="s">
        <v>124</v>
      </c>
      <c r="H291" s="268"/>
      <c r="I291" s="272" t="s">
        <v>125</v>
      </c>
      <c r="J291" s="270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</row>
    <row r="292" spans="1:20" s="259" customFormat="1" ht="90">
      <c r="A292" s="271"/>
      <c r="B292" s="258"/>
      <c r="C292" s="258"/>
      <c r="D292" s="258"/>
      <c r="F292" s="266" t="e">
        <f>"3."&amp;mergeValue()</f>
        <v>#VALUE!</v>
      </c>
      <c r="G292" s="267" t="s">
        <v>126</v>
      </c>
      <c r="H292" s="268"/>
      <c r="I292" s="269" t="s">
        <v>127</v>
      </c>
      <c r="J292" s="270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</row>
    <row r="293" spans="1:20" s="259" customFormat="1" ht="45">
      <c r="A293" s="271"/>
      <c r="B293" s="258"/>
      <c r="C293" s="258"/>
      <c r="D293" s="258"/>
      <c r="F293" s="266" t="e">
        <f>"4."&amp;mergeValue()</f>
        <v>#VALUE!</v>
      </c>
      <c r="G293" s="267" t="s">
        <v>128</v>
      </c>
      <c r="H293" s="262" t="s">
        <v>129</v>
      </c>
      <c r="I293" s="269"/>
      <c r="J293" s="270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</row>
    <row r="294" spans="1:20" s="259" customFormat="1" ht="101.25">
      <c r="A294" s="271"/>
      <c r="B294" s="271">
        <v>1</v>
      </c>
      <c r="C294" s="271"/>
      <c r="D294" s="271"/>
      <c r="F294" s="266" t="e">
        <f>"4."&amp;mergeValue()&amp;"."&amp;mergeValue()</f>
        <v>#VALUE!</v>
      </c>
      <c r="G294" s="273" t="s">
        <v>130</v>
      </c>
      <c r="H294" s="268" t="e">
        <f>#N/A</f>
        <v>#N/A</v>
      </c>
      <c r="I294" s="269" t="s">
        <v>131</v>
      </c>
      <c r="J294" s="270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</row>
    <row r="295" spans="1:20" s="259" customFormat="1" ht="191.25">
      <c r="A295" s="271"/>
      <c r="B295" s="271"/>
      <c r="C295" s="271">
        <v>1</v>
      </c>
      <c r="D295" s="271"/>
      <c r="F295" s="266" t="e">
        <f>"4."&amp;mergeValue()&amp;"."&amp;mergeValue()&amp;"."&amp;mergeValue()</f>
        <v>#VALUE!</v>
      </c>
      <c r="G295" s="274" t="s">
        <v>132</v>
      </c>
      <c r="H295" s="268"/>
      <c r="I295" s="269" t="s">
        <v>133</v>
      </c>
      <c r="J295" s="270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</row>
    <row r="296" spans="1:20" s="259" customFormat="1" ht="33.75" customHeight="1">
      <c r="A296" s="271"/>
      <c r="B296" s="271"/>
      <c r="C296" s="271"/>
      <c r="D296" s="271">
        <v>1</v>
      </c>
      <c r="F296" s="266" t="e">
        <f>"4."&amp;mergeValue()&amp;"."&amp;mergeValue()&amp;"."&amp;mergeValue()&amp;"."&amp;mergeValue()</f>
        <v>#VALUE!</v>
      </c>
      <c r="G296" s="275" t="s">
        <v>134</v>
      </c>
      <c r="H296" s="268"/>
      <c r="I296" s="276" t="s">
        <v>135</v>
      </c>
      <c r="J296" s="270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</row>
    <row r="297" spans="1:20" s="259" customFormat="1" ht="18.75">
      <c r="A297" s="271"/>
      <c r="B297" s="271"/>
      <c r="C297" s="271"/>
      <c r="D297" s="271"/>
      <c r="F297" s="696"/>
      <c r="G297" s="697" t="s">
        <v>216</v>
      </c>
      <c r="H297" s="698"/>
      <c r="I297" s="276"/>
      <c r="J297" s="270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</row>
    <row r="298" spans="1:20" s="259" customFormat="1" ht="18.75">
      <c r="A298" s="271"/>
      <c r="B298" s="271"/>
      <c r="C298" s="271"/>
      <c r="D298" s="271"/>
      <c r="F298" s="399"/>
      <c r="G298" s="454" t="s">
        <v>217</v>
      </c>
      <c r="H298" s="405"/>
      <c r="I298" s="406"/>
      <c r="J298" s="270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</row>
    <row r="299" spans="1:20" s="259" customFormat="1" ht="18.75">
      <c r="A299" s="271"/>
      <c r="B299" s="258"/>
      <c r="C299" s="258"/>
      <c r="D299" s="258"/>
      <c r="F299" s="399"/>
      <c r="G299" s="194" t="s">
        <v>218</v>
      </c>
      <c r="H299" s="405"/>
      <c r="I299" s="406"/>
      <c r="J299" s="270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</row>
    <row r="300" spans="1:20" s="259" customFormat="1" ht="18.75">
      <c r="A300" s="258"/>
      <c r="B300" s="258"/>
      <c r="C300" s="258"/>
      <c r="D300" s="258"/>
      <c r="F300" s="399"/>
      <c r="G300" s="407" t="s">
        <v>219</v>
      </c>
      <c r="H300" s="405"/>
      <c r="I300" s="406"/>
      <c r="J300" s="270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</row>
  </sheetData>
  <sheetProtection selectLockedCells="1" selectUnlockedCells="1"/>
  <mergeCells count="239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AC29"/>
    <mergeCell ref="B30:B39"/>
    <mergeCell ref="O30:AC30"/>
    <mergeCell ref="C31:C38"/>
    <mergeCell ref="O31:AC31"/>
    <mergeCell ref="D32:D37"/>
    <mergeCell ref="I32:I37"/>
    <mergeCell ref="O32:AC32"/>
    <mergeCell ref="E33:E36"/>
    <mergeCell ref="J33:J36"/>
    <mergeCell ref="O33:AC33"/>
    <mergeCell ref="N34:N35"/>
    <mergeCell ref="R34:R35"/>
    <mergeCell ref="S34:S35"/>
    <mergeCell ref="T34:T35"/>
    <mergeCell ref="U34:U35"/>
    <mergeCell ref="Y34:Y35"/>
    <mergeCell ref="Z34:Z35"/>
    <mergeCell ref="AA34:AA35"/>
    <mergeCell ref="AB34:AB35"/>
    <mergeCell ref="AD34:AD36"/>
    <mergeCell ref="A45:A56"/>
    <mergeCell ref="O45:AC45"/>
    <mergeCell ref="B46:B55"/>
    <mergeCell ref="O46:AC46"/>
    <mergeCell ref="C47:C54"/>
    <mergeCell ref="O47:AC47"/>
    <mergeCell ref="D48:D53"/>
    <mergeCell ref="I48:I53"/>
    <mergeCell ref="O48:AC48"/>
    <mergeCell ref="E49:E52"/>
    <mergeCell ref="J49:J52"/>
    <mergeCell ref="O49:AC49"/>
    <mergeCell ref="N50:N51"/>
    <mergeCell ref="R50:R51"/>
    <mergeCell ref="S50:S51"/>
    <mergeCell ref="T50:T51"/>
    <mergeCell ref="U50:U51"/>
    <mergeCell ref="Y50:Y51"/>
    <mergeCell ref="Z50:Z51"/>
    <mergeCell ref="AA50:AA51"/>
    <mergeCell ref="AB50:AB51"/>
    <mergeCell ref="AD50:AD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1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Y34 AA34:AA35 R50 T50:T51 Y50 AA50:AA51 R66 T66:T67 R82 T82:T83 W98:W101 Y98:Y101 W109 Y109 R120:R121 T120:T121 R137:R138 T137:T138 R154:R155 T154:T155 AH169 AJ169 AG184 AI184 T205:V205 R212:T212 J216:L216 J220:L220 I244 H269:I269 H275:I275 H281:I281 H286:I286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Z34:Z35 AB34:AB35 S50:S51 U50:U51 Z50:Z51 AB50:AB51 S66:S67 U66:U67 S82:S83 U82:U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 J269 J28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allowBlank="1" promptTitle="checkPeriodRange" sqref="Q35 X35 Q51 X51 Q67 Q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Z36:Z41 S52:S57 Z52:Z56 S68:S73 S84:S89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34 V34 O50 V50 Q169:Q170 AD169:AG169 Q171:Q172 P184 AC184:AF184 Y196 X200:X201 J275 J286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7109375" style="2" customWidth="1"/>
    <col min="3" max="16384" width="9.140625" style="2" customWidth="1"/>
  </cols>
  <sheetData>
    <row r="1" ht="11.25">
      <c r="B1" s="699" t="s">
        <v>1699</v>
      </c>
    </row>
    <row r="2" ht="90">
      <c r="B2" s="700" t="s">
        <v>1700</v>
      </c>
    </row>
    <row r="3" ht="67.5">
      <c r="B3" s="700" t="s">
        <v>1701</v>
      </c>
    </row>
    <row r="4" ht="33.75">
      <c r="B4" s="700" t="s">
        <v>1702</v>
      </c>
    </row>
    <row r="5" ht="11.25">
      <c r="B5" s="700" t="s">
        <v>1703</v>
      </c>
    </row>
    <row r="6" ht="22.5">
      <c r="B6" s="700" t="s">
        <v>1704</v>
      </c>
    </row>
    <row r="7" ht="22.5">
      <c r="B7" s="700" t="s">
        <v>1705</v>
      </c>
    </row>
    <row r="8" ht="22.5">
      <c r="B8" s="700" t="s">
        <v>1706</v>
      </c>
    </row>
    <row r="9" ht="22.5">
      <c r="B9" s="700" t="s">
        <v>1707</v>
      </c>
    </row>
    <row r="10" ht="56.25">
      <c r="B10" s="700" t="s">
        <v>1708</v>
      </c>
    </row>
    <row r="11" ht="12.75">
      <c r="B11" s="701" t="s">
        <v>1709</v>
      </c>
    </row>
    <row r="12" ht="11.25">
      <c r="B12" s="699" t="s">
        <v>1710</v>
      </c>
    </row>
    <row r="13" ht="22.5">
      <c r="B13" s="700" t="s">
        <v>1711</v>
      </c>
    </row>
    <row r="14" ht="67.5">
      <c r="B14" s="700" t="s">
        <v>1712</v>
      </c>
    </row>
    <row r="15" ht="22.5">
      <c r="B15" s="700" t="s">
        <v>1713</v>
      </c>
    </row>
    <row r="16" spans="2:4" ht="11.25">
      <c r="B16" s="699" t="s">
        <v>1714</v>
      </c>
      <c r="D16" s="4"/>
    </row>
    <row r="17" ht="33.75">
      <c r="B17" s="700" t="s">
        <v>1715</v>
      </c>
    </row>
    <row r="18" ht="33.75">
      <c r="B18" s="700" t="s">
        <v>1716</v>
      </c>
    </row>
    <row r="19" ht="11.25">
      <c r="B19" s="700" t="s">
        <v>1717</v>
      </c>
    </row>
    <row r="20" ht="33.75">
      <c r="B20" s="700" t="s">
        <v>1718</v>
      </c>
    </row>
    <row r="21" ht="11.25">
      <c r="B21" s="699" t="s">
        <v>1719</v>
      </c>
    </row>
    <row r="22" ht="11.25">
      <c r="B22" s="700" t="s">
        <v>1720</v>
      </c>
    </row>
    <row r="24" ht="22.5">
      <c r="B24" s="702" t="s">
        <v>1721</v>
      </c>
    </row>
    <row r="26" ht="11.25">
      <c r="B26" s="699" t="s">
        <v>1722</v>
      </c>
    </row>
    <row r="27" ht="22.5">
      <c r="B27" s="703" t="s">
        <v>1723</v>
      </c>
    </row>
    <row r="28" ht="56.25">
      <c r="B28" s="703" t="s">
        <v>1724</v>
      </c>
    </row>
    <row r="29" ht="11.25">
      <c r="B29" s="704" t="s">
        <v>1725</v>
      </c>
    </row>
    <row r="30" ht="22.5">
      <c r="B30" s="703" t="s">
        <v>1726</v>
      </c>
    </row>
    <row r="32" spans="1:2" ht="11.25">
      <c r="A32" s="7"/>
      <c r="B32" s="705" t="s">
        <v>1727</v>
      </c>
    </row>
    <row r="33" spans="1:2" ht="14.25">
      <c r="A33" s="706">
        <v>1</v>
      </c>
      <c r="B33" s="707" t="s">
        <v>1728</v>
      </c>
    </row>
    <row r="34" spans="1:2" ht="14.25">
      <c r="A34" s="706">
        <v>2</v>
      </c>
      <c r="B34" s="707" t="s">
        <v>1729</v>
      </c>
    </row>
    <row r="35" ht="11.25">
      <c r="B35" s="705" t="s">
        <v>1730</v>
      </c>
    </row>
    <row r="36" ht="11.25">
      <c r="B36" s="707" t="s">
        <v>1731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51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workbookViewId="0" topLeftCell="C3">
      <selection activeCell="E12" sqref="E12"/>
    </sheetView>
  </sheetViews>
  <sheetFormatPr defaultColWidth="9.140625" defaultRowHeight="11.25"/>
  <cols>
    <col min="1" max="1" width="9.140625" style="142" hidden="1" customWidth="1"/>
    <col min="2" max="2" width="9.140625" style="143" hidden="1" customWidth="1"/>
    <col min="3" max="3" width="3.7109375" style="144" customWidth="1"/>
    <col min="4" max="4" width="6.28125" style="143" customWidth="1"/>
    <col min="5" max="5" width="46.421875" style="143" customWidth="1"/>
    <col min="6" max="6" width="3.7109375" style="143" customWidth="1"/>
    <col min="7" max="7" width="5.7109375" style="143" customWidth="1"/>
    <col min="8" max="8" width="41.421875" style="143" customWidth="1"/>
    <col min="9" max="9" width="3.7109375" style="143" customWidth="1"/>
    <col min="10" max="10" width="5.7109375" style="143" customWidth="1"/>
    <col min="11" max="11" width="32.57421875" style="143" customWidth="1"/>
    <col min="12" max="12" width="14.8515625" style="143" customWidth="1"/>
    <col min="13" max="13" width="3.7109375" style="145" hidden="1" customWidth="1"/>
    <col min="14" max="16" width="9.140625" style="145" hidden="1" customWidth="1"/>
    <col min="17" max="17" width="25.7109375" style="146" hidden="1" customWidth="1"/>
    <col min="18" max="18" width="14.421875" style="145" hidden="1" customWidth="1"/>
    <col min="19" max="22" width="9.140625" style="147" customWidth="1"/>
    <col min="23" max="16384" width="9.140625" style="143" customWidth="1"/>
  </cols>
  <sheetData>
    <row r="1" spans="1:22" s="150" customFormat="1" ht="16.5" customHeight="1" hidden="1">
      <c r="A1" s="148"/>
      <c r="B1" s="148"/>
      <c r="C1" s="149"/>
      <c r="D1" s="148"/>
      <c r="E1" s="148"/>
      <c r="F1" s="148"/>
      <c r="G1" s="148"/>
      <c r="H1" s="149"/>
      <c r="I1" s="149"/>
      <c r="J1" s="149"/>
      <c r="K1" s="149" t="s">
        <v>69</v>
      </c>
      <c r="L1" s="150" t="s">
        <v>70</v>
      </c>
      <c r="M1" s="151" t="s">
        <v>71</v>
      </c>
      <c r="N1" s="151"/>
      <c r="O1" s="151"/>
      <c r="P1" s="151"/>
      <c r="Q1" s="152"/>
      <c r="R1" s="151"/>
      <c r="S1" s="151"/>
      <c r="T1" s="151"/>
      <c r="U1" s="151"/>
      <c r="V1" s="151"/>
    </row>
    <row r="2" spans="1:256" s="154" customFormat="1" ht="16.5" customHeight="1" hidden="1">
      <c r="A2" s="153"/>
      <c r="B2" s="153"/>
      <c r="D2" s="153"/>
      <c r="E2" s="153"/>
      <c r="F2" s="153"/>
      <c r="G2" s="153"/>
      <c r="H2" s="153"/>
      <c r="I2" s="153"/>
      <c r="J2" s="153"/>
      <c r="K2" s="153"/>
      <c r="L2" s="153"/>
      <c r="M2" s="151"/>
      <c r="N2" s="151"/>
      <c r="O2" s="151"/>
      <c r="P2" s="151"/>
      <c r="Q2" s="152"/>
      <c r="R2" s="151"/>
      <c r="S2" s="155"/>
      <c r="T2" s="155"/>
      <c r="U2" s="155"/>
      <c r="V2" s="155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22" s="160" customFormat="1" ht="3" customHeight="1">
      <c r="A3" s="142"/>
      <c r="B3" s="143"/>
      <c r="C3" s="157"/>
      <c r="D3" s="158"/>
      <c r="E3" s="158"/>
      <c r="F3" s="158"/>
      <c r="G3" s="158"/>
      <c r="H3" s="158"/>
      <c r="I3" s="158"/>
      <c r="J3" s="158"/>
      <c r="K3" s="158"/>
      <c r="L3" s="159"/>
      <c r="M3" s="145"/>
      <c r="N3" s="145"/>
      <c r="O3" s="145"/>
      <c r="P3" s="145"/>
      <c r="Q3" s="146"/>
      <c r="R3" s="145"/>
      <c r="S3" s="147"/>
      <c r="T3" s="147"/>
      <c r="U3" s="147"/>
      <c r="V3" s="147"/>
    </row>
    <row r="4" spans="1:22" s="160" customFormat="1" ht="22.5" customHeight="1">
      <c r="A4" s="142"/>
      <c r="B4" s="143"/>
      <c r="C4" s="157"/>
      <c r="D4" s="161" t="s">
        <v>72</v>
      </c>
      <c r="E4" s="161"/>
      <c r="F4" s="161"/>
      <c r="G4" s="161"/>
      <c r="H4" s="161"/>
      <c r="I4" s="162"/>
      <c r="M4" s="145"/>
      <c r="N4" s="145"/>
      <c r="O4" s="145"/>
      <c r="P4" s="145"/>
      <c r="Q4" s="146"/>
      <c r="R4" s="145"/>
      <c r="S4" s="147"/>
      <c r="T4" s="147"/>
      <c r="U4" s="147"/>
      <c r="V4" s="147"/>
    </row>
    <row r="5" spans="1:22" s="160" customFormat="1" ht="3" customHeight="1" hidden="1">
      <c r="A5" s="142"/>
      <c r="B5" s="143"/>
      <c r="C5" s="157"/>
      <c r="D5" s="158"/>
      <c r="E5" s="158"/>
      <c r="F5" s="158"/>
      <c r="G5" s="158"/>
      <c r="H5" s="163"/>
      <c r="I5" s="163"/>
      <c r="J5" s="163"/>
      <c r="K5" s="163"/>
      <c r="L5" s="164"/>
      <c r="M5" s="145"/>
      <c r="N5" s="145"/>
      <c r="O5" s="145"/>
      <c r="P5" s="145"/>
      <c r="Q5" s="146"/>
      <c r="R5" s="145"/>
      <c r="S5" s="147"/>
      <c r="T5" s="147"/>
      <c r="U5" s="147"/>
      <c r="V5" s="147"/>
    </row>
    <row r="6" spans="1:22" s="160" customFormat="1" ht="19.5" customHeight="1" hidden="1">
      <c r="A6" s="165"/>
      <c r="B6" s="165"/>
      <c r="C6" s="157"/>
      <c r="D6" s="166"/>
      <c r="E6" s="166"/>
      <c r="F6" s="167" t="s">
        <v>73</v>
      </c>
      <c r="G6" s="167"/>
      <c r="H6" s="163"/>
      <c r="I6" s="163"/>
      <c r="J6" s="168"/>
      <c r="K6" s="169"/>
      <c r="L6" s="169"/>
      <c r="M6" s="145"/>
      <c r="N6" s="145"/>
      <c r="O6" s="145"/>
      <c r="P6" s="145"/>
      <c r="Q6" s="146"/>
      <c r="R6" s="145"/>
      <c r="S6" s="147"/>
      <c r="T6" s="147"/>
      <c r="U6" s="147"/>
      <c r="V6" s="147"/>
    </row>
    <row r="7" ht="3" customHeight="1"/>
    <row r="8" spans="1:22" s="160" customFormat="1" ht="14.25" customHeight="1">
      <c r="A8" s="142"/>
      <c r="B8" s="143"/>
      <c r="C8" s="157"/>
      <c r="D8" s="170" t="s">
        <v>74</v>
      </c>
      <c r="E8" s="170"/>
      <c r="F8" s="170" t="s">
        <v>75</v>
      </c>
      <c r="G8" s="170"/>
      <c r="H8" s="170"/>
      <c r="I8" s="171" t="s">
        <v>76</v>
      </c>
      <c r="J8" s="171"/>
      <c r="K8" s="171"/>
      <c r="L8" s="171"/>
      <c r="M8" s="145"/>
      <c r="N8" s="145"/>
      <c r="O8" s="145"/>
      <c r="P8" s="145"/>
      <c r="Q8" s="146"/>
      <c r="R8" s="145"/>
      <c r="S8" s="147"/>
      <c r="T8" s="147"/>
      <c r="U8" s="147"/>
      <c r="V8" s="147"/>
    </row>
    <row r="9" spans="1:22" s="160" customFormat="1" ht="20.25" customHeight="1">
      <c r="A9" s="142"/>
      <c r="B9" s="143"/>
      <c r="C9" s="157"/>
      <c r="D9" s="172" t="s">
        <v>77</v>
      </c>
      <c r="E9" s="172" t="s">
        <v>78</v>
      </c>
      <c r="F9" s="172" t="s">
        <v>77</v>
      </c>
      <c r="G9" s="172"/>
      <c r="H9" s="173" t="s">
        <v>78</v>
      </c>
      <c r="I9" s="172" t="s">
        <v>77</v>
      </c>
      <c r="J9" s="172"/>
      <c r="K9" s="173" t="s">
        <v>78</v>
      </c>
      <c r="L9" s="173" t="s">
        <v>70</v>
      </c>
      <c r="M9" s="145"/>
      <c r="N9" s="145"/>
      <c r="O9" s="145"/>
      <c r="P9" s="145"/>
      <c r="Q9" s="146"/>
      <c r="R9" s="145"/>
      <c r="S9" s="147"/>
      <c r="T9" s="147"/>
      <c r="U9" s="147"/>
      <c r="V9" s="147"/>
    </row>
    <row r="10" spans="3:22" ht="12" customHeight="1">
      <c r="C10" s="174"/>
      <c r="D10" s="175" t="s">
        <v>79</v>
      </c>
      <c r="E10" s="175" t="s">
        <v>80</v>
      </c>
      <c r="F10" s="175" t="s">
        <v>81</v>
      </c>
      <c r="G10" s="175"/>
      <c r="H10" s="175" t="s">
        <v>82</v>
      </c>
      <c r="I10" s="175" t="s">
        <v>83</v>
      </c>
      <c r="J10" s="175"/>
      <c r="K10" s="175" t="s">
        <v>84</v>
      </c>
      <c r="L10" s="175" t="s">
        <v>85</v>
      </c>
      <c r="M10" s="176"/>
      <c r="N10" s="176"/>
      <c r="O10" s="176"/>
      <c r="P10" s="176"/>
      <c r="Q10" s="177"/>
      <c r="R10" s="176"/>
      <c r="S10" s="178"/>
      <c r="T10" s="178"/>
      <c r="U10" s="178"/>
      <c r="V10" s="178"/>
    </row>
    <row r="11" spans="1:22" s="160" customFormat="1" ht="14.25" hidden="1">
      <c r="A11" s="143"/>
      <c r="B11" s="143"/>
      <c r="C11" s="157"/>
      <c r="D11" s="179">
        <v>0</v>
      </c>
      <c r="E11" s="180"/>
      <c r="F11" s="181"/>
      <c r="G11" s="181"/>
      <c r="H11" s="182"/>
      <c r="I11" s="183"/>
      <c r="J11" s="181"/>
      <c r="K11" s="182"/>
      <c r="L11" s="184"/>
      <c r="M11" s="185" t="s">
        <v>86</v>
      </c>
      <c r="N11" s="145"/>
      <c r="O11" s="145"/>
      <c r="P11" s="145" t="s">
        <v>87</v>
      </c>
      <c r="Q11" s="146" t="s">
        <v>88</v>
      </c>
      <c r="R11" s="145" t="s">
        <v>89</v>
      </c>
      <c r="S11" s="147"/>
      <c r="T11" s="147"/>
      <c r="U11" s="147"/>
      <c r="V11" s="147"/>
    </row>
    <row r="12" spans="1:83" s="199" customFormat="1" ht="0.75" customHeight="1">
      <c r="A12" s="186"/>
      <c r="B12" s="187" t="s">
        <v>90</v>
      </c>
      <c r="C12" s="188"/>
      <c r="D12" s="170">
        <v>1</v>
      </c>
      <c r="E12" s="189" t="s">
        <v>91</v>
      </c>
      <c r="F12" s="190"/>
      <c r="G12" s="170">
        <v>0</v>
      </c>
      <c r="H12" s="191"/>
      <c r="I12" s="192"/>
      <c r="J12" s="193" t="s">
        <v>92</v>
      </c>
      <c r="K12" s="194"/>
      <c r="L12" s="195"/>
      <c r="M12" s="145" t="e">
        <f aca="true" t="shared" si="0" ref="M12:M14">mergeValue()</f>
        <v>#VALUE!</v>
      </c>
      <c r="N12" s="148"/>
      <c r="O12" s="148"/>
      <c r="P12" s="145" t="e">
        <f>#N/A</f>
        <v>#N/A</v>
      </c>
      <c r="Q12" s="148" t="s">
        <v>91</v>
      </c>
      <c r="R12" s="145">
        <f aca="true" t="shared" si="1" ref="R12:R13">K12&amp;"("&amp;L12&amp;")"</f>
        <v>0</v>
      </c>
      <c r="S12" s="187"/>
      <c r="T12" s="187"/>
      <c r="U12" s="196"/>
      <c r="V12" s="187"/>
      <c r="W12" s="187"/>
      <c r="X12" s="187"/>
      <c r="Y12" s="197"/>
      <c r="Z12" s="197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</row>
    <row r="13" spans="1:83" s="199" customFormat="1" ht="0.75" customHeight="1">
      <c r="A13" s="186"/>
      <c r="B13" s="187" t="s">
        <v>90</v>
      </c>
      <c r="C13" s="188"/>
      <c r="D13" s="170"/>
      <c r="E13" s="189"/>
      <c r="F13" s="200"/>
      <c r="G13" s="170">
        <v>1</v>
      </c>
      <c r="H13" s="201" t="s">
        <v>93</v>
      </c>
      <c r="I13" s="192"/>
      <c r="J13" s="193" t="s">
        <v>92</v>
      </c>
      <c r="K13" s="194"/>
      <c r="L13" s="195"/>
      <c r="M13" s="145" t="e">
        <f t="shared" si="0"/>
        <v>#VALUE!</v>
      </c>
      <c r="N13" s="148"/>
      <c r="O13" s="148"/>
      <c r="P13" s="148"/>
      <c r="Q13" s="148"/>
      <c r="R13" s="145">
        <f t="shared" si="1"/>
        <v>0</v>
      </c>
      <c r="S13" s="187"/>
      <c r="T13" s="187"/>
      <c r="U13" s="196"/>
      <c r="V13" s="187"/>
      <c r="W13" s="187"/>
      <c r="X13" s="187"/>
      <c r="Y13" s="197"/>
      <c r="Z13" s="197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</row>
    <row r="14" spans="1:83" s="199" customFormat="1" ht="18.75" customHeight="1">
      <c r="A14" s="186"/>
      <c r="B14" s="187" t="s">
        <v>90</v>
      </c>
      <c r="C14" s="188"/>
      <c r="D14" s="170"/>
      <c r="E14" s="189"/>
      <c r="F14" s="200"/>
      <c r="G14" s="170"/>
      <c r="H14" s="201"/>
      <c r="I14" s="202"/>
      <c r="J14" s="170">
        <v>1</v>
      </c>
      <c r="K14" s="201" t="s">
        <v>94</v>
      </c>
      <c r="L14" s="203" t="s">
        <v>95</v>
      </c>
      <c r="M14" s="145" t="e">
        <f t="shared" si="0"/>
        <v>#VALUE!</v>
      </c>
      <c r="N14" s="148"/>
      <c r="O14" s="148"/>
      <c r="P14" s="148"/>
      <c r="Q14" s="148"/>
      <c r="R14" s="145">
        <f>K14&amp;" ("&amp;L14&amp;")"</f>
        <v>0</v>
      </c>
      <c r="S14" s="187"/>
      <c r="T14" s="187"/>
      <c r="U14" s="196"/>
      <c r="V14" s="187"/>
      <c r="W14" s="187"/>
      <c r="X14" s="187"/>
      <c r="Y14" s="197"/>
      <c r="Z14" s="197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</row>
    <row r="15" spans="1:22" s="160" customFormat="1" ht="0.75" customHeight="1">
      <c r="A15" s="143"/>
      <c r="B15" s="143" t="s">
        <v>96</v>
      </c>
      <c r="C15" s="157"/>
      <c r="D15" s="192"/>
      <c r="E15" s="204"/>
      <c r="F15" s="205"/>
      <c r="G15" s="205"/>
      <c r="H15" s="205"/>
      <c r="I15" s="205"/>
      <c r="J15" s="205"/>
      <c r="K15" s="205"/>
      <c r="L15" s="206"/>
      <c r="M15" s="185"/>
      <c r="N15" s="145"/>
      <c r="O15" s="145"/>
      <c r="P15" s="145"/>
      <c r="Q15" s="146" t="s">
        <v>97</v>
      </c>
      <c r="R15" s="145"/>
      <c r="S15" s="147"/>
      <c r="T15" s="147"/>
      <c r="U15" s="147"/>
      <c r="V15" s="147"/>
    </row>
    <row r="16" spans="1:22" s="160" customFormat="1" ht="21" customHeight="1">
      <c r="A16" s="142"/>
      <c r="B16" s="143"/>
      <c r="C16" s="144"/>
      <c r="D16" s="207"/>
      <c r="E16" s="207"/>
      <c r="F16" s="207"/>
      <c r="G16" s="207"/>
      <c r="H16" s="207"/>
      <c r="I16" s="207"/>
      <c r="J16" s="207"/>
      <c r="K16" s="207"/>
      <c r="L16" s="207"/>
      <c r="M16" s="145"/>
      <c r="N16" s="145"/>
      <c r="O16" s="145"/>
      <c r="P16" s="145"/>
      <c r="Q16" s="146"/>
      <c r="R16" s="145"/>
      <c r="S16" s="147"/>
      <c r="T16" s="147"/>
      <c r="U16" s="147"/>
      <c r="V16" s="147"/>
    </row>
    <row r="17" spans="1:22" s="160" customFormat="1" ht="14.25">
      <c r="A17" s="142"/>
      <c r="B17" s="143"/>
      <c r="C17" s="144"/>
      <c r="D17" s="143"/>
      <c r="E17" s="143"/>
      <c r="F17" s="143"/>
      <c r="G17" s="143"/>
      <c r="H17" s="143"/>
      <c r="I17" s="143"/>
      <c r="J17" s="143"/>
      <c r="K17" s="143"/>
      <c r="L17" s="143"/>
      <c r="M17" s="145"/>
      <c r="N17" s="145"/>
      <c r="O17" s="145"/>
      <c r="P17" s="145"/>
      <c r="Q17" s="146"/>
      <c r="R17" s="145"/>
      <c r="S17" s="147"/>
      <c r="T17" s="147"/>
      <c r="U17" s="147"/>
      <c r="V17" s="147"/>
    </row>
    <row r="18" spans="1:22" s="160" customFormat="1" ht="0.75" customHeight="1">
      <c r="A18" s="142"/>
      <c r="B18" s="143"/>
      <c r="C18" s="144"/>
      <c r="D18" s="143"/>
      <c r="E18" s="143"/>
      <c r="F18" s="143"/>
      <c r="G18" s="143"/>
      <c r="H18" s="143"/>
      <c r="I18" s="143"/>
      <c r="J18" s="143"/>
      <c r="K18" s="143"/>
      <c r="L18" s="143"/>
      <c r="M18" s="145"/>
      <c r="N18" s="145"/>
      <c r="O18" s="145"/>
      <c r="P18" s="145"/>
      <c r="Q18" s="146"/>
      <c r="R18" s="145"/>
      <c r="S18" s="147"/>
      <c r="T18" s="147"/>
      <c r="U18" s="147"/>
      <c r="V18" s="147"/>
    </row>
    <row r="19" spans="1:22" s="209" customFormat="1" ht="10.5">
      <c r="A19" s="208"/>
      <c r="C19" s="210"/>
      <c r="D19" s="211"/>
      <c r="E19" s="211"/>
      <c r="M19" s="145"/>
      <c r="N19" s="145"/>
      <c r="O19" s="145"/>
      <c r="P19" s="145"/>
      <c r="Q19" s="146"/>
      <c r="R19" s="145"/>
      <c r="S19" s="147"/>
      <c r="T19" s="147"/>
      <c r="U19" s="147"/>
      <c r="V19" s="147"/>
    </row>
    <row r="20" spans="1:22" s="209" customFormat="1" ht="10.5">
      <c r="A20" s="208"/>
      <c r="C20" s="210"/>
      <c r="D20" s="211"/>
      <c r="E20" s="211"/>
      <c r="M20" s="145"/>
      <c r="N20" s="145"/>
      <c r="O20" s="145"/>
      <c r="P20" s="145"/>
      <c r="Q20" s="146"/>
      <c r="R20" s="145"/>
      <c r="S20" s="147"/>
      <c r="T20" s="147"/>
      <c r="U20" s="147"/>
      <c r="V20" s="147"/>
    </row>
  </sheetData>
  <sheetProtection password="FA9C"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2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C4">
      <selection activeCell="R51" sqref="R51"/>
    </sheetView>
  </sheetViews>
  <sheetFormatPr defaultColWidth="9.140625" defaultRowHeight="11.25"/>
  <cols>
    <col min="1" max="2" width="3.7109375" style="212" hidden="1" customWidth="1"/>
    <col min="3" max="3" width="3.7109375" style="213" customWidth="1"/>
    <col min="4" max="4" width="6.140625" style="213" customWidth="1"/>
    <col min="5" max="5" width="50.7109375" style="213" customWidth="1"/>
    <col min="6" max="6" width="33.8515625" style="213" customWidth="1"/>
    <col min="7" max="7" width="8.57421875" style="213" customWidth="1"/>
    <col min="8" max="8" width="3.7109375" style="213" customWidth="1"/>
    <col min="9" max="9" width="5.421875" style="213" customWidth="1"/>
    <col min="10" max="10" width="47.8515625" style="213" customWidth="1"/>
    <col min="11" max="12" width="3.7109375" style="213" customWidth="1"/>
    <col min="13" max="13" width="5.7109375" style="213" customWidth="1"/>
    <col min="14" max="14" width="28.140625" style="213" customWidth="1"/>
    <col min="15" max="16" width="3.7109375" style="213" customWidth="1"/>
    <col min="17" max="17" width="5.7109375" style="213" customWidth="1"/>
    <col min="18" max="18" width="34.421875" style="213" customWidth="1"/>
    <col min="19" max="19" width="30.7109375" style="213" customWidth="1"/>
    <col min="20" max="20" width="3.7109375" style="213" customWidth="1"/>
    <col min="21" max="16384" width="9.140625" style="213" customWidth="1"/>
  </cols>
  <sheetData>
    <row r="1" ht="11.25" hidden="1">
      <c r="A1" s="214"/>
    </row>
    <row r="2" ht="11.25" hidden="1"/>
    <row r="3" ht="11.25" hidden="1"/>
    <row r="4" ht="3" customHeight="1"/>
    <row r="5" spans="1:19" s="216" customFormat="1" ht="24.75" customHeight="1">
      <c r="A5" s="215"/>
      <c r="B5" s="215"/>
      <c r="D5" s="161" t="s">
        <v>98</v>
      </c>
      <c r="E5" s="161"/>
      <c r="F5" s="161"/>
      <c r="G5" s="161"/>
      <c r="H5" s="161"/>
      <c r="I5" s="161"/>
      <c r="J5" s="161"/>
      <c r="K5" s="217"/>
      <c r="L5" s="218"/>
      <c r="M5" s="218"/>
      <c r="N5" s="218"/>
      <c r="O5" s="218"/>
      <c r="P5" s="218"/>
      <c r="Q5" s="218"/>
      <c r="R5" s="218"/>
      <c r="S5" s="218"/>
    </row>
    <row r="6" spans="4:10" ht="11.25" hidden="1">
      <c r="D6" s="219"/>
      <c r="E6" s="219"/>
      <c r="F6" s="219"/>
      <c r="G6" s="219"/>
      <c r="H6" s="219"/>
      <c r="I6" s="219"/>
      <c r="J6" s="219"/>
    </row>
    <row r="7" spans="5:10" ht="11.25" hidden="1">
      <c r="E7" s="220"/>
      <c r="F7" s="220"/>
      <c r="G7" s="221"/>
      <c r="H7" s="221"/>
      <c r="I7" s="221"/>
      <c r="J7" s="221"/>
    </row>
    <row r="8" spans="5:10" ht="11.25" hidden="1">
      <c r="E8" s="220"/>
      <c r="F8" s="220"/>
      <c r="G8" s="221"/>
      <c r="H8" s="221"/>
      <c r="I8" s="221"/>
      <c r="J8" s="221"/>
    </row>
    <row r="9" spans="5:10" ht="11.25" hidden="1">
      <c r="E9" s="220"/>
      <c r="F9" s="220"/>
      <c r="G9" s="221"/>
      <c r="H9" s="221"/>
      <c r="I9" s="221"/>
      <c r="J9" s="221"/>
    </row>
    <row r="10" spans="5:10" ht="11.25" hidden="1">
      <c r="E10" s="220"/>
      <c r="F10" s="220"/>
      <c r="G10" s="221"/>
      <c r="H10" s="221"/>
      <c r="I10" s="221"/>
      <c r="J10" s="221"/>
    </row>
    <row r="11" spans="4:18" ht="11.25" hidden="1">
      <c r="D11" s="222"/>
      <c r="E11" s="220"/>
      <c r="F11" s="220"/>
      <c r="G11" s="167"/>
      <c r="H11" s="223"/>
      <c r="I11" s="223"/>
      <c r="J11" s="222"/>
      <c r="K11" s="167"/>
      <c r="L11" s="222"/>
      <c r="M11" s="222"/>
      <c r="N11" s="167"/>
      <c r="O11" s="167"/>
      <c r="P11" s="222"/>
      <c r="Q11" s="222"/>
      <c r="R11" s="167"/>
    </row>
    <row r="12" spans="5:18" ht="11.25" hidden="1">
      <c r="E12" s="220"/>
      <c r="F12" s="220"/>
      <c r="G12" s="167"/>
      <c r="H12" s="223"/>
      <c r="I12" s="223"/>
      <c r="J12" s="220"/>
      <c r="K12" s="222"/>
      <c r="L12" s="222"/>
      <c r="M12" s="222"/>
      <c r="N12" s="167"/>
      <c r="O12" s="222"/>
      <c r="P12" s="222"/>
      <c r="Q12" s="222"/>
      <c r="R12" s="167"/>
    </row>
    <row r="13" spans="5:18" ht="11.25" hidden="1">
      <c r="E13" s="224"/>
      <c r="F13" s="224"/>
      <c r="G13" s="225"/>
      <c r="H13" s="223"/>
      <c r="I13" s="222"/>
      <c r="J13" s="222"/>
      <c r="K13" s="222"/>
      <c r="L13" s="222"/>
      <c r="M13" s="222"/>
      <c r="N13" s="167"/>
      <c r="O13" s="222"/>
      <c r="P13" s="222"/>
      <c r="Q13" s="222"/>
      <c r="R13" s="167"/>
    </row>
    <row r="14" ht="11.25" hidden="1"/>
    <row r="15" ht="11.25" hidden="1"/>
    <row r="16" spans="1:19" s="216" customFormat="1" ht="3" customHeight="1">
      <c r="A16" s="215"/>
      <c r="B16" s="215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</row>
    <row r="17" spans="4:19" ht="27" customHeight="1">
      <c r="D17" s="227" t="s">
        <v>77</v>
      </c>
      <c r="E17" s="227" t="s">
        <v>99</v>
      </c>
      <c r="F17" s="227" t="s">
        <v>100</v>
      </c>
      <c r="G17" s="227" t="s">
        <v>101</v>
      </c>
      <c r="H17" s="227" t="s">
        <v>77</v>
      </c>
      <c r="I17" s="227"/>
      <c r="J17" s="227" t="s">
        <v>102</v>
      </c>
      <c r="K17" s="228" t="s">
        <v>103</v>
      </c>
      <c r="L17" s="228"/>
      <c r="M17" s="228"/>
      <c r="N17" s="228"/>
      <c r="O17" s="228" t="s">
        <v>104</v>
      </c>
      <c r="P17" s="228"/>
      <c r="Q17" s="228"/>
      <c r="R17" s="228"/>
      <c r="S17" s="227" t="s">
        <v>105</v>
      </c>
    </row>
    <row r="18" spans="4:19" ht="30.75" customHeight="1">
      <c r="D18" s="227"/>
      <c r="E18" s="227"/>
      <c r="F18" s="227"/>
      <c r="G18" s="227"/>
      <c r="H18" s="227"/>
      <c r="I18" s="227"/>
      <c r="J18" s="227"/>
      <c r="K18" s="227" t="s">
        <v>106</v>
      </c>
      <c r="L18" s="227" t="s">
        <v>77</v>
      </c>
      <c r="M18" s="227"/>
      <c r="N18" s="227" t="s">
        <v>107</v>
      </c>
      <c r="O18" s="227" t="s">
        <v>106</v>
      </c>
      <c r="P18" s="227" t="s">
        <v>77</v>
      </c>
      <c r="Q18" s="227"/>
      <c r="R18" s="227" t="s">
        <v>107</v>
      </c>
      <c r="S18" s="227"/>
    </row>
    <row r="19" spans="1:19" s="230" customFormat="1" ht="12" customHeight="1">
      <c r="A19" s="229"/>
      <c r="B19" s="229"/>
      <c r="D19" s="231" t="s">
        <v>79</v>
      </c>
      <c r="E19" s="231" t="s">
        <v>80</v>
      </c>
      <c r="F19" s="231" t="s">
        <v>81</v>
      </c>
      <c r="G19" s="231" t="s">
        <v>82</v>
      </c>
      <c r="H19" s="232" t="s">
        <v>83</v>
      </c>
      <c r="I19" s="232"/>
      <c r="J19" s="231" t="s">
        <v>84</v>
      </c>
      <c r="K19" s="231" t="s">
        <v>85</v>
      </c>
      <c r="L19" s="232" t="s">
        <v>108</v>
      </c>
      <c r="M19" s="232"/>
      <c r="N19" s="231" t="s">
        <v>109</v>
      </c>
      <c r="O19" s="231" t="s">
        <v>110</v>
      </c>
      <c r="P19" s="232" t="s">
        <v>111</v>
      </c>
      <c r="Q19" s="232"/>
      <c r="R19" s="231" t="s">
        <v>112</v>
      </c>
      <c r="S19" s="231" t="s">
        <v>113</v>
      </c>
    </row>
    <row r="20" spans="3:20" ht="14.25" hidden="1">
      <c r="C20" s="233"/>
      <c r="D20" s="234">
        <v>0</v>
      </c>
      <c r="E20" s="235"/>
      <c r="F20" s="235"/>
      <c r="G20" s="236"/>
      <c r="H20" s="237"/>
      <c r="I20" s="237"/>
      <c r="J20" s="238"/>
      <c r="K20" s="236"/>
      <c r="L20" s="238"/>
      <c r="M20" s="238"/>
      <c r="N20" s="239"/>
      <c r="O20" s="236"/>
      <c r="P20" s="238"/>
      <c r="Q20" s="238"/>
      <c r="R20" s="240"/>
      <c r="S20" s="236"/>
      <c r="T20" s="241"/>
    </row>
    <row r="21" spans="1:19" s="213" customFormat="1" ht="18.75" customHeight="1">
      <c r="A21" s="242">
        <v>1</v>
      </c>
      <c r="C21" s="233"/>
      <c r="D21" s="234">
        <v>1</v>
      </c>
      <c r="E21" s="243" t="s">
        <v>114</v>
      </c>
      <c r="F21" s="244" t="s">
        <v>115</v>
      </c>
      <c r="G21" s="245" t="s">
        <v>26</v>
      </c>
      <c r="H21" s="234"/>
      <c r="I21" s="234">
        <v>1</v>
      </c>
      <c r="J21" s="246"/>
      <c r="K21" s="247" t="s">
        <v>26</v>
      </c>
      <c r="L21" s="238"/>
      <c r="M21" s="238" t="s">
        <v>79</v>
      </c>
      <c r="N21" s="248"/>
      <c r="O21" s="247" t="s">
        <v>26</v>
      </c>
      <c r="P21" s="238"/>
      <c r="Q21" s="238" t="s">
        <v>79</v>
      </c>
      <c r="R21" s="249"/>
      <c r="S21" s="250"/>
    </row>
    <row r="22" spans="1:19" s="213" customFormat="1" ht="18.75" customHeight="1">
      <c r="A22" s="242"/>
      <c r="D22" s="234"/>
      <c r="E22" s="243"/>
      <c r="F22" s="244"/>
      <c r="G22" s="245"/>
      <c r="H22" s="234"/>
      <c r="I22" s="234"/>
      <c r="J22" s="246"/>
      <c r="K22" s="247"/>
      <c r="L22" s="238"/>
      <c r="M22" s="238"/>
      <c r="N22" s="248"/>
      <c r="O22" s="247"/>
      <c r="P22" s="251"/>
      <c r="Q22" s="252"/>
      <c r="R22" s="252"/>
      <c r="S22" s="253"/>
    </row>
    <row r="23" spans="1:19" s="213" customFormat="1" ht="18.75" customHeight="1">
      <c r="A23" s="242"/>
      <c r="D23" s="234"/>
      <c r="E23" s="243"/>
      <c r="F23" s="244"/>
      <c r="G23" s="245"/>
      <c r="H23" s="234"/>
      <c r="I23" s="234"/>
      <c r="J23" s="246"/>
      <c r="K23" s="247"/>
      <c r="L23" s="254"/>
      <c r="M23" s="252"/>
      <c r="N23" s="252"/>
      <c r="O23" s="252"/>
      <c r="P23" s="252"/>
      <c r="Q23" s="252"/>
      <c r="R23" s="252"/>
      <c r="S23" s="253"/>
    </row>
    <row r="24" spans="1:19" s="213" customFormat="1" ht="18.75" customHeight="1">
      <c r="A24" s="242"/>
      <c r="D24" s="234"/>
      <c r="E24" s="243"/>
      <c r="F24" s="244"/>
      <c r="G24" s="245"/>
      <c r="H24" s="254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</row>
    <row r="25" spans="1:19" s="213" customFormat="1" ht="18.75" customHeight="1">
      <c r="A25" s="242">
        <v>2</v>
      </c>
      <c r="C25" s="233"/>
      <c r="D25" s="234">
        <v>2</v>
      </c>
      <c r="E25" s="243" t="s">
        <v>116</v>
      </c>
      <c r="F25" s="244" t="s">
        <v>117</v>
      </c>
      <c r="G25" s="245" t="s">
        <v>26</v>
      </c>
      <c r="H25" s="234"/>
      <c r="I25" s="234">
        <v>1</v>
      </c>
      <c r="J25" s="246"/>
      <c r="K25" s="247" t="s">
        <v>26</v>
      </c>
      <c r="L25" s="238"/>
      <c r="M25" s="238" t="s">
        <v>79</v>
      </c>
      <c r="N25" s="248"/>
      <c r="O25" s="247" t="s">
        <v>26</v>
      </c>
      <c r="P25" s="238"/>
      <c r="Q25" s="238" t="s">
        <v>79</v>
      </c>
      <c r="R25" s="249"/>
      <c r="S25" s="250"/>
    </row>
    <row r="26" spans="1:19" s="213" customFormat="1" ht="18.75" customHeight="1">
      <c r="A26" s="242"/>
      <c r="D26" s="234"/>
      <c r="E26" s="243"/>
      <c r="F26" s="244"/>
      <c r="G26" s="245"/>
      <c r="H26" s="234"/>
      <c r="I26" s="234"/>
      <c r="J26" s="246"/>
      <c r="K26" s="247"/>
      <c r="L26" s="238"/>
      <c r="M26" s="238"/>
      <c r="N26" s="248"/>
      <c r="O26" s="247"/>
      <c r="P26" s="251"/>
      <c r="Q26" s="252"/>
      <c r="R26" s="252"/>
      <c r="S26" s="253"/>
    </row>
    <row r="27" spans="1:19" s="213" customFormat="1" ht="18.75" customHeight="1">
      <c r="A27" s="242"/>
      <c r="D27" s="234"/>
      <c r="E27" s="243"/>
      <c r="F27" s="244"/>
      <c r="G27" s="245"/>
      <c r="H27" s="234"/>
      <c r="I27" s="234"/>
      <c r="J27" s="246"/>
      <c r="K27" s="247"/>
      <c r="L27" s="254"/>
      <c r="M27" s="252"/>
      <c r="N27" s="252"/>
      <c r="O27" s="252"/>
      <c r="P27" s="252"/>
      <c r="Q27" s="252"/>
      <c r="R27" s="252"/>
      <c r="S27" s="253"/>
    </row>
    <row r="28" spans="1:19" s="213" customFormat="1" ht="18.75" customHeight="1">
      <c r="A28" s="242"/>
      <c r="D28" s="234"/>
      <c r="E28" s="243"/>
      <c r="F28" s="244"/>
      <c r="G28" s="245"/>
      <c r="H28" s="254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3"/>
    </row>
    <row r="29" spans="4:19" ht="16.5" customHeight="1">
      <c r="D29" s="25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3"/>
    </row>
    <row r="30" ht="3" customHeight="1"/>
    <row r="31" ht="11.25" hidden="1"/>
    <row r="32" ht="0.75" customHeight="1"/>
    <row r="33" ht="23.25" customHeight="1"/>
    <row r="34" ht="3" customHeight="1"/>
  </sheetData>
  <sheetProtection password="FA9C" sheet="1" formatColumns="0" formatRows="0"/>
  <mergeCells count="51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 N25:N26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 F25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 G25 K25 O25">
      <formula1>0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J21:J22 R21:S21 J23 J25:J26 R25:S25 J27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showGridLines="0" workbookViewId="0" topLeftCell="E1">
      <selection activeCell="G17" sqref="G17"/>
    </sheetView>
  </sheetViews>
  <sheetFormatPr defaultColWidth="9.140625" defaultRowHeight="11.25"/>
  <cols>
    <col min="1" max="1" width="3.7109375" style="255" hidden="1" customWidth="1"/>
    <col min="2" max="4" width="3.7109375" style="148" hidden="1" customWidth="1"/>
    <col min="5" max="5" width="3.7109375" style="256" customWidth="1"/>
    <col min="6" max="6" width="9.7109375" style="143" customWidth="1"/>
    <col min="7" max="7" width="37.7109375" style="143" customWidth="1"/>
    <col min="8" max="8" width="66.8515625" style="143" customWidth="1"/>
    <col min="9" max="9" width="115.7109375" style="143" customWidth="1"/>
    <col min="10" max="11" width="10.57421875" style="148" customWidth="1"/>
    <col min="12" max="12" width="11.140625" style="148" customWidth="1"/>
    <col min="13" max="20" width="10.57421875" style="148" customWidth="1"/>
    <col min="21" max="16384" width="10.57421875" style="143" customWidth="1"/>
  </cols>
  <sheetData>
    <row r="1" ht="3" customHeight="1">
      <c r="A1" s="255" t="s">
        <v>111</v>
      </c>
    </row>
    <row r="2" spans="6:9" ht="22.5" customHeight="1">
      <c r="F2" s="257" t="s">
        <v>118</v>
      </c>
      <c r="G2" s="257"/>
      <c r="H2" s="257"/>
      <c r="I2" s="162"/>
    </row>
    <row r="3" ht="3" customHeight="1"/>
    <row r="4" spans="1:20" s="259" customFormat="1" ht="11.25" customHeight="1">
      <c r="A4" s="258"/>
      <c r="B4" s="258"/>
      <c r="C4" s="258"/>
      <c r="D4" s="258"/>
      <c r="F4" s="170" t="s">
        <v>119</v>
      </c>
      <c r="G4" s="170"/>
      <c r="H4" s="170"/>
      <c r="I4" s="260" t="s">
        <v>120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259" customFormat="1" ht="11.25" customHeight="1">
      <c r="A5" s="258"/>
      <c r="B5" s="258"/>
      <c r="C5" s="258"/>
      <c r="D5" s="258"/>
      <c r="F5" s="260" t="s">
        <v>77</v>
      </c>
      <c r="G5" s="261" t="s">
        <v>121</v>
      </c>
      <c r="H5" s="262" t="s">
        <v>21</v>
      </c>
      <c r="I5" s="260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0" s="259" customFormat="1" ht="12" customHeight="1">
      <c r="A6" s="258"/>
      <c r="B6" s="258"/>
      <c r="C6" s="258"/>
      <c r="D6" s="258"/>
      <c r="F6" s="231" t="s">
        <v>79</v>
      </c>
      <c r="G6" s="263">
        <v>2</v>
      </c>
      <c r="H6" s="264">
        <v>3</v>
      </c>
      <c r="I6" s="265">
        <v>4</v>
      </c>
      <c r="J6" s="258">
        <v>4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s="259" customFormat="1" ht="18.75">
      <c r="A7" s="258"/>
      <c r="B7" s="258"/>
      <c r="C7" s="258"/>
      <c r="D7" s="258"/>
      <c r="F7" s="266">
        <v>1</v>
      </c>
      <c r="G7" s="267" t="s">
        <v>122</v>
      </c>
      <c r="H7" s="268" t="e">
        <f>#N/A</f>
        <v>#N/A</v>
      </c>
      <c r="I7" s="269" t="s">
        <v>123</v>
      </c>
      <c r="J7" s="270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 s="259" customFormat="1" ht="45">
      <c r="A8" s="271">
        <v>1</v>
      </c>
      <c r="B8" s="258"/>
      <c r="C8" s="258"/>
      <c r="D8" s="258"/>
      <c r="F8" s="266" t="e">
        <f>"2."&amp;mergeValue()</f>
        <v>#VALUE!</v>
      </c>
      <c r="G8" s="267" t="s">
        <v>124</v>
      </c>
      <c r="H8" s="268">
        <f>IF('Перечень тарифов'!R21="","наименование отсутствует",""&amp;'Перечень тарифов'!R21&amp;"")</f>
        <v>0</v>
      </c>
      <c r="I8" s="272" t="s">
        <v>125</v>
      </c>
      <c r="J8" s="270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59" customFormat="1" ht="22.5">
      <c r="A9" s="271"/>
      <c r="B9" s="258"/>
      <c r="C9" s="258"/>
      <c r="D9" s="258"/>
      <c r="F9" s="266" t="e">
        <f>"3."&amp;mergeValue()</f>
        <v>#VALUE!</v>
      </c>
      <c r="G9" s="267" t="s">
        <v>126</v>
      </c>
      <c r="H9" s="268">
        <f>IF('Перечень тарифов'!F21="","наименование отсутствует",""&amp;'Перечень тарифов'!F21&amp;"")</f>
        <v>0</v>
      </c>
      <c r="I9" s="269" t="s">
        <v>127</v>
      </c>
      <c r="J9" s="27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 s="259" customFormat="1" ht="22.5">
      <c r="A10" s="271"/>
      <c r="B10" s="258"/>
      <c r="C10" s="258"/>
      <c r="D10" s="258"/>
      <c r="F10" s="266" t="e">
        <f>"4."&amp;mergeValue()</f>
        <v>#VALUE!</v>
      </c>
      <c r="G10" s="267" t="s">
        <v>128</v>
      </c>
      <c r="H10" s="262" t="s">
        <v>129</v>
      </c>
      <c r="I10" s="269"/>
      <c r="J10" s="270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 s="259" customFormat="1" ht="18.75">
      <c r="A11" s="271"/>
      <c r="B11" s="271">
        <v>1</v>
      </c>
      <c r="C11" s="271"/>
      <c r="D11" s="271"/>
      <c r="F11" s="266" t="e">
        <f>"4."&amp;mergeValue()&amp;"."&amp;mergeValue()</f>
        <v>#VALUE!</v>
      </c>
      <c r="G11" s="273" t="s">
        <v>130</v>
      </c>
      <c r="H11" s="268" t="e">
        <f>#N/A</f>
        <v>#N/A</v>
      </c>
      <c r="I11" s="269" t="s">
        <v>131</v>
      </c>
      <c r="J11" s="270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259" customFormat="1" ht="22.5">
      <c r="A12" s="271"/>
      <c r="B12" s="271"/>
      <c r="C12" s="271">
        <v>1</v>
      </c>
      <c r="D12" s="271"/>
      <c r="F12" s="266" t="e">
        <f>"4."&amp;mergeValue()&amp;"."&amp;mergeValue()&amp;"."&amp;mergeValue()</f>
        <v>#VALUE!</v>
      </c>
      <c r="G12" s="274" t="s">
        <v>132</v>
      </c>
      <c r="H12" s="268">
        <f>IF(Территории!H13="","",""&amp;Территории!H13&amp;"")</f>
        <v>0</v>
      </c>
      <c r="I12" s="269" t="s">
        <v>133</v>
      </c>
      <c r="J12" s="270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259" customFormat="1" ht="56.25">
      <c r="A13" s="271"/>
      <c r="B13" s="271"/>
      <c r="C13" s="271"/>
      <c r="D13" s="271">
        <v>1</v>
      </c>
      <c r="F13" s="266" t="e">
        <f>"4."&amp;mergeValue()&amp;"."&amp;mergeValue()&amp;"."&amp;mergeValue()&amp;"."&amp;mergeValue()</f>
        <v>#VALUE!</v>
      </c>
      <c r="G13" s="275" t="s">
        <v>134</v>
      </c>
      <c r="H13" s="268">
        <f>IF(Территории!R14="","",""&amp;Территории!R14&amp;"")</f>
        <v>0</v>
      </c>
      <c r="I13" s="276" t="s">
        <v>135</v>
      </c>
      <c r="J13" s="270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259" customFormat="1" ht="45">
      <c r="A14" s="271">
        <v>2</v>
      </c>
      <c r="B14" s="258"/>
      <c r="C14" s="258"/>
      <c r="D14" s="258"/>
      <c r="F14" s="266" t="e">
        <f>"2."&amp;mergeValue()</f>
        <v>#VALUE!</v>
      </c>
      <c r="G14" s="267" t="s">
        <v>124</v>
      </c>
      <c r="H14" s="268">
        <f>IF('Перечень тарифов'!R25="","наименование отсутствует",""&amp;'Перечень тарифов'!R25&amp;"")</f>
        <v>0</v>
      </c>
      <c r="I14" s="272" t="s">
        <v>125</v>
      </c>
      <c r="J14" s="270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1:20" s="259" customFormat="1" ht="22.5">
      <c r="A15" s="271"/>
      <c r="B15" s="258"/>
      <c r="C15" s="258"/>
      <c r="D15" s="258"/>
      <c r="F15" s="266" t="e">
        <f>"3."&amp;mergeValue()</f>
        <v>#VALUE!</v>
      </c>
      <c r="G15" s="267" t="s">
        <v>126</v>
      </c>
      <c r="H15" s="268">
        <f>IF('Перечень тарифов'!F25="","наименование отсутствует",""&amp;'Перечень тарифов'!F25&amp;"")</f>
        <v>0</v>
      </c>
      <c r="I15" s="269" t="s">
        <v>127</v>
      </c>
      <c r="J15" s="270"/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spans="1:20" s="259" customFormat="1" ht="22.5">
      <c r="A16" s="271"/>
      <c r="B16" s="258"/>
      <c r="C16" s="258"/>
      <c r="D16" s="258"/>
      <c r="F16" s="266" t="e">
        <f>"4."&amp;mergeValue()</f>
        <v>#VALUE!</v>
      </c>
      <c r="G16" s="267" t="s">
        <v>128</v>
      </c>
      <c r="H16" s="262" t="s">
        <v>129</v>
      </c>
      <c r="I16" s="269"/>
      <c r="J16" s="270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1:20" s="259" customFormat="1" ht="18.75">
      <c r="A17" s="271"/>
      <c r="B17" s="271">
        <v>1</v>
      </c>
      <c r="C17" s="271"/>
      <c r="D17" s="271"/>
      <c r="F17" s="266" t="e">
        <f>"4."&amp;mergeValue()&amp;"."&amp;mergeValue()</f>
        <v>#VALUE!</v>
      </c>
      <c r="G17" s="273" t="s">
        <v>130</v>
      </c>
      <c r="H17" s="268" t="e">
        <f>#N/A</f>
        <v>#N/A</v>
      </c>
      <c r="I17" s="269" t="s">
        <v>131</v>
      </c>
      <c r="J17" s="270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0" s="259" customFormat="1" ht="22.5">
      <c r="A18" s="271"/>
      <c r="B18" s="271"/>
      <c r="C18" s="271">
        <v>1</v>
      </c>
      <c r="D18" s="271"/>
      <c r="F18" s="266" t="e">
        <f>"4."&amp;mergeValue()&amp;"."&amp;mergeValue()&amp;"."&amp;mergeValue()</f>
        <v>#VALUE!</v>
      </c>
      <c r="G18" s="274" t="s">
        <v>132</v>
      </c>
      <c r="H18" s="268">
        <f>IF(Территории!H13="","",""&amp;Территории!H13&amp;"")</f>
        <v>0</v>
      </c>
      <c r="I18" s="269" t="s">
        <v>133</v>
      </c>
      <c r="J18" s="270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1:20" s="259" customFormat="1" ht="56.25">
      <c r="A19" s="271"/>
      <c r="B19" s="271"/>
      <c r="C19" s="271"/>
      <c r="D19" s="271">
        <v>1</v>
      </c>
      <c r="F19" s="266" t="e">
        <f>"4."&amp;mergeValue()&amp;"."&amp;mergeValue()&amp;"."&amp;mergeValue()&amp;"."&amp;mergeValue()</f>
        <v>#VALUE!</v>
      </c>
      <c r="G19" s="275" t="s">
        <v>134</v>
      </c>
      <c r="H19" s="268">
        <f>IF(Территории!R14="","",""&amp;Территории!R14&amp;"")</f>
        <v>0</v>
      </c>
      <c r="I19" s="276" t="s">
        <v>135</v>
      </c>
      <c r="J19" s="270"/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spans="1:20" s="241" customFormat="1" ht="3" customHeight="1">
      <c r="A20" s="214"/>
      <c r="B20" s="214"/>
      <c r="C20" s="214"/>
      <c r="D20" s="214"/>
      <c r="F20" s="277"/>
      <c r="G20" s="278"/>
      <c r="H20" s="279"/>
      <c r="I20" s="280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s="241" customFormat="1" ht="15" customHeight="1">
      <c r="A21" s="214"/>
      <c r="B21" s="214"/>
      <c r="C21" s="214"/>
      <c r="D21" s="214"/>
      <c r="F21" s="277"/>
      <c r="G21" s="281" t="s">
        <v>136</v>
      </c>
      <c r="H21" s="281"/>
      <c r="I21" s="280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</sheetData>
  <sheetProtection password="FA9C" sheet="1" formatColumns="0" formatRows="0"/>
  <mergeCells count="10"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G21:H2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workbookViewId="0" topLeftCell="C4">
      <selection activeCell="F24" sqref="F24"/>
    </sheetView>
  </sheetViews>
  <sheetFormatPr defaultColWidth="9.140625" defaultRowHeight="11.25"/>
  <cols>
    <col min="1" max="1" width="9.140625" style="282" hidden="1" customWidth="1"/>
    <col min="2" max="2" width="9.140625" style="187" hidden="1" customWidth="1"/>
    <col min="3" max="3" width="3.7109375" style="256" customWidth="1"/>
    <col min="4" max="4" width="6.28125" style="143" customWidth="1"/>
    <col min="5" max="5" width="64.140625" style="143" customWidth="1"/>
    <col min="6" max="7" width="35.7109375" style="143" customWidth="1"/>
    <col min="8" max="8" width="115.7109375" style="143" customWidth="1"/>
    <col min="9" max="9" width="10.57421875" style="143" customWidth="1"/>
    <col min="10" max="11" width="10.57421875" style="145" customWidth="1"/>
    <col min="12" max="16384" width="10.57421875" style="143" customWidth="1"/>
  </cols>
  <sheetData>
    <row r="1" spans="14:17" ht="14.25" hidden="1">
      <c r="N1" s="283"/>
      <c r="O1" s="283"/>
      <c r="Q1" s="283"/>
    </row>
    <row r="2" ht="14.25" hidden="1"/>
    <row r="3" ht="14.25" hidden="1"/>
    <row r="4" spans="3:8" ht="3" customHeight="1">
      <c r="C4" s="284"/>
      <c r="D4" s="285"/>
      <c r="E4" s="285"/>
      <c r="F4" s="285"/>
      <c r="G4" s="286"/>
      <c r="H4" s="286"/>
    </row>
    <row r="5" spans="3:8" ht="25.5" customHeight="1">
      <c r="C5" s="284"/>
      <c r="D5" s="287" t="s">
        <v>137</v>
      </c>
      <c r="E5" s="287"/>
      <c r="F5" s="287"/>
      <c r="G5" s="287"/>
      <c r="H5" s="288"/>
    </row>
    <row r="6" spans="3:8" ht="3" customHeight="1">
      <c r="C6" s="284"/>
      <c r="D6" s="285"/>
      <c r="E6" s="289"/>
      <c r="F6" s="289"/>
      <c r="G6" s="290"/>
      <c r="H6" s="291"/>
    </row>
    <row r="7" spans="3:8" ht="14.25" customHeight="1">
      <c r="C7" s="284"/>
      <c r="D7" s="292" t="s">
        <v>119</v>
      </c>
      <c r="E7" s="292"/>
      <c r="F7" s="292"/>
      <c r="G7" s="292"/>
      <c r="H7" s="293" t="s">
        <v>120</v>
      </c>
    </row>
    <row r="8" spans="3:8" ht="14.25">
      <c r="C8" s="284"/>
      <c r="D8" s="292" t="s">
        <v>77</v>
      </c>
      <c r="E8" s="294" t="s">
        <v>121</v>
      </c>
      <c r="F8" s="294" t="s">
        <v>21</v>
      </c>
      <c r="G8" s="294" t="s">
        <v>138</v>
      </c>
      <c r="H8" s="293"/>
    </row>
    <row r="9" spans="3:8" ht="12" customHeight="1">
      <c r="C9" s="284"/>
      <c r="D9" s="231" t="s">
        <v>79</v>
      </c>
      <c r="E9" s="231" t="s">
        <v>80</v>
      </c>
      <c r="F9" s="231" t="s">
        <v>81</v>
      </c>
      <c r="G9" s="231" t="s">
        <v>82</v>
      </c>
      <c r="H9" s="231" t="s">
        <v>83</v>
      </c>
    </row>
    <row r="10" spans="1:8" ht="21" customHeight="1">
      <c r="A10" s="295"/>
      <c r="C10" s="284"/>
      <c r="D10" s="296" t="s">
        <v>79</v>
      </c>
      <c r="E10" s="297" t="s">
        <v>139</v>
      </c>
      <c r="F10" s="298" t="s">
        <v>140</v>
      </c>
      <c r="G10" s="299" t="s">
        <v>141</v>
      </c>
      <c r="H10" s="276" t="s">
        <v>142</v>
      </c>
    </row>
    <row r="11" spans="1:8" ht="21" customHeight="1">
      <c r="A11" s="295"/>
      <c r="C11" s="284"/>
      <c r="D11" s="296" t="s">
        <v>80</v>
      </c>
      <c r="E11" s="297" t="s">
        <v>143</v>
      </c>
      <c r="F11" s="300" t="s">
        <v>144</v>
      </c>
      <c r="G11" s="299" t="s">
        <v>145</v>
      </c>
      <c r="H11" s="276"/>
    </row>
    <row r="12" spans="1:11" ht="21" customHeight="1">
      <c r="A12" s="301"/>
      <c r="C12" s="302"/>
      <c r="D12" s="296" t="s">
        <v>81</v>
      </c>
      <c r="E12" s="297" t="s">
        <v>146</v>
      </c>
      <c r="F12" s="300" t="s">
        <v>147</v>
      </c>
      <c r="G12" s="299" t="s">
        <v>141</v>
      </c>
      <c r="H12" s="276"/>
      <c r="I12" s="145"/>
      <c r="K12" s="143"/>
    </row>
    <row r="13" spans="1:11" ht="21" customHeight="1">
      <c r="A13" s="301"/>
      <c r="C13" s="302"/>
      <c r="D13" s="296" t="s">
        <v>82</v>
      </c>
      <c r="E13" s="297" t="s">
        <v>148</v>
      </c>
      <c r="F13" s="300" t="s">
        <v>149</v>
      </c>
      <c r="G13" s="299" t="s">
        <v>150</v>
      </c>
      <c r="H13" s="276"/>
      <c r="I13" s="145"/>
      <c r="K13" s="143"/>
    </row>
    <row r="14" spans="1:8" ht="18.75" customHeight="1">
      <c r="A14" s="295"/>
      <c r="C14" s="284"/>
      <c r="D14" s="303"/>
      <c r="E14" s="304" t="s">
        <v>151</v>
      </c>
      <c r="F14" s="305"/>
      <c r="G14" s="306"/>
      <c r="H14" s="276"/>
    </row>
    <row r="15" spans="4:8" ht="14.25">
      <c r="D15" s="307"/>
      <c r="E15" s="307"/>
      <c r="F15" s="307"/>
      <c r="G15" s="307"/>
      <c r="H15" s="307"/>
    </row>
  </sheetData>
  <sheetProtection password="FA9C" sheet="1" formatColumns="0" formatRows="0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0:F13 H10 E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F10" location="'Форма 3.11'!$F$10" display="ФЗ от18.07.2011№223-ФЗ"/>
  </hyperlink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Windows User</cp:lastModifiedBy>
  <cp:lastPrinted>2013-08-29T05:11:20Z</cp:lastPrinted>
  <dcterms:created xsi:type="dcterms:W3CDTF">2004-05-21T04:18:45Z</dcterms:created>
  <dcterms:modified xsi:type="dcterms:W3CDTF">2023-10-02T08:10:41Z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EditTemplate">
    <vt:bool>true</vt:bool>
  </property>
  <property fmtid="{D5CDD505-2E9C-101B-9397-08002B2CF9AE}" pid="6" name="Periodicity">
    <vt:lpwstr>YEAR</vt:lpwstr>
  </property>
  <property fmtid="{D5CDD505-2E9C-101B-9397-08002B2CF9AE}" pid="7" name="ProtectBook">
    <vt:i4>0</vt:i4>
  </property>
  <property fmtid="{D5CDD505-2E9C-101B-9397-08002B2CF9AE}" pid="8" name="Status">
    <vt:lpwstr>2</vt:lpwstr>
  </property>
  <property fmtid="{D5CDD505-2E9C-101B-9397-08002B2CF9AE}" pid="9" name="TemplateOperationMode">
    <vt:i4>3</vt:i4>
  </property>
  <property fmtid="{D5CDD505-2E9C-101B-9397-08002B2CF9AE}" pid="10" name="TypePlanning">
    <vt:lpwstr>PLAN</vt:lpwstr>
  </property>
  <property fmtid="{D5CDD505-2E9C-101B-9397-08002B2CF9AE}" pid="11" name="Version">
    <vt:lpwstr>FAS.JKH.OPEN.INFO.REQUEST.VO</vt:lpwstr>
  </property>
</Properties>
</file>